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DPbVSX63htzAAyQ5EKDeT2raeqWMyQ3JGqh489s7iJ33O9iqcew8wcfnWDDyqbjS/9gY3vdwrkpGTepNjxnww==" workbookSaltValue="l3BoTvGb5cWJxFOWvNflaQ==" workbookSpinCount="100000" lockStructure="1"/>
  <bookViews>
    <workbookView xWindow="0" yWindow="0" windowWidth="20490" windowHeight="7755"/>
  </bookViews>
  <sheets>
    <sheet name="Materias" sheetId="1" r:id="rId1"/>
    <sheet name="Notas" sheetId="2" r:id="rId2"/>
    <sheet name="Turnos" sheetId="3" r:id="rId3"/>
  </sheets>
  <definedNames>
    <definedName name="Primero">Materias!#REF!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AD27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V29" i="1"/>
  <c r="Y29" i="1" s="1"/>
  <c r="V30" i="1"/>
  <c r="Y30" i="1" s="1"/>
  <c r="V31" i="1"/>
  <c r="Y31" i="1" s="1"/>
  <c r="V32" i="1"/>
  <c r="Y32" i="1" s="1"/>
  <c r="V28" i="1"/>
  <c r="V22" i="1"/>
  <c r="Y22" i="1" s="1"/>
  <c r="V23" i="1"/>
  <c r="Y23" i="1" s="1"/>
  <c r="V24" i="1"/>
  <c r="Y24" i="1" s="1"/>
  <c r="V25" i="1"/>
  <c r="Y25" i="1" s="1"/>
  <c r="V26" i="1"/>
  <c r="Y26" i="1" s="1"/>
  <c r="V21" i="1"/>
  <c r="Y21" i="1" s="1"/>
  <c r="V14" i="1"/>
  <c r="Y14" i="1" s="1"/>
  <c r="V15" i="1"/>
  <c r="Y15" i="1" s="1"/>
  <c r="V16" i="1"/>
  <c r="Y16" i="1" s="1"/>
  <c r="V17" i="1"/>
  <c r="Y17" i="1" s="1"/>
  <c r="V18" i="1"/>
  <c r="Y18" i="1" s="1"/>
  <c r="V19" i="1"/>
  <c r="Y19" i="1" s="1"/>
  <c r="V13" i="1"/>
  <c r="Y13" i="1" s="1"/>
  <c r="AD28" i="2" l="1"/>
  <c r="Y28" i="1"/>
  <c r="AD21" i="2"/>
  <c r="AD29" i="2"/>
  <c r="AD25" i="2"/>
  <c r="AD23" i="2"/>
  <c r="AD19" i="2"/>
  <c r="AD17" i="2"/>
  <c r="AD30" i="2"/>
  <c r="AD26" i="2"/>
  <c r="AD24" i="2"/>
  <c r="AD22" i="2"/>
  <c r="AD18" i="2"/>
  <c r="AD16" i="2"/>
  <c r="AC14" i="2"/>
  <c r="AC15" i="2"/>
  <c r="AC13" i="2"/>
  <c r="X27" i="1"/>
  <c r="G20" i="1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G41" i="1" l="1"/>
  <c r="G42" i="1" l="1"/>
  <c r="U29" i="1"/>
  <c r="U30" i="1"/>
  <c r="U31" i="1"/>
  <c r="U32" i="1"/>
  <c r="U28" i="1"/>
  <c r="U22" i="1"/>
  <c r="U23" i="1"/>
  <c r="U24" i="1"/>
  <c r="U25" i="1"/>
  <c r="U26" i="1"/>
  <c r="U21" i="1"/>
  <c r="U14" i="1"/>
  <c r="U15" i="1"/>
  <c r="U16" i="1"/>
  <c r="U17" i="1"/>
  <c r="U18" i="1"/>
  <c r="U19" i="1"/>
  <c r="U13" i="1"/>
  <c r="G39" i="1" l="1"/>
  <c r="G27" i="1"/>
  <c r="AB13" i="2"/>
  <c r="AB15" i="2"/>
  <c r="AB16" i="2"/>
  <c r="AB14" i="2"/>
  <c r="G40" i="1" l="1"/>
  <c r="Z28" i="1" l="1"/>
  <c r="AA28" i="1"/>
  <c r="Z24" i="1"/>
  <c r="Z29" i="1"/>
  <c r="AA29" i="1"/>
  <c r="Z32" i="1"/>
  <c r="AA32" i="1"/>
  <c r="Z25" i="1"/>
  <c r="AA30" i="1"/>
  <c r="Z30" i="1"/>
  <c r="Z23" i="1"/>
  <c r="Z26" i="1"/>
  <c r="Z22" i="1"/>
  <c r="AA31" i="1"/>
  <c r="Z31" i="1"/>
  <c r="AD13" i="2"/>
  <c r="W14" i="1"/>
  <c r="X14" i="1" s="1"/>
  <c r="AD14" i="2"/>
  <c r="W17" i="1"/>
  <c r="X17" i="1" s="1"/>
  <c r="W21" i="1"/>
  <c r="W24" i="1"/>
  <c r="X24" i="1" s="1"/>
  <c r="W29" i="1"/>
  <c r="X29" i="1" s="1"/>
  <c r="AB29" i="1" s="1"/>
  <c r="AC29" i="1" s="1"/>
  <c r="AD29" i="1" s="1"/>
  <c r="W25" i="1"/>
  <c r="X25" i="1" s="1"/>
  <c r="W16" i="1"/>
  <c r="X16" i="1" s="1"/>
  <c r="W23" i="1"/>
  <c r="X23" i="1" s="1"/>
  <c r="W32" i="1"/>
  <c r="X32" i="1" s="1"/>
  <c r="AB32" i="1" s="1"/>
  <c r="AC32" i="1" s="1"/>
  <c r="AD32" i="1" s="1"/>
  <c r="W18" i="1"/>
  <c r="X18" i="1" s="1"/>
  <c r="W28" i="1"/>
  <c r="X28" i="1" s="1"/>
  <c r="AB28" i="1" s="1"/>
  <c r="AC28" i="1" s="1"/>
  <c r="AD28" i="1" s="1"/>
  <c r="W30" i="1"/>
  <c r="X30" i="1" s="1"/>
  <c r="AB30" i="1" s="1"/>
  <c r="AC30" i="1" s="1"/>
  <c r="AD30" i="1" s="1"/>
  <c r="W19" i="1"/>
  <c r="X19" i="1" s="1"/>
  <c r="W15" i="1"/>
  <c r="X15" i="1" s="1"/>
  <c r="AD15" i="2"/>
  <c r="W26" i="1"/>
  <c r="X26" i="1" s="1"/>
  <c r="W22" i="1"/>
  <c r="X22" i="1" s="1"/>
  <c r="W31" i="1"/>
  <c r="X31" i="1" s="1"/>
  <c r="AB31" i="1" s="1"/>
  <c r="AC31" i="1" s="1"/>
  <c r="AD31" i="1" s="1"/>
  <c r="W13" i="1"/>
  <c r="X13" i="1" s="1"/>
  <c r="Z18" i="1"/>
  <c r="Z14" i="1"/>
  <c r="Z17" i="1"/>
  <c r="Z21" i="1"/>
  <c r="Z13" i="1"/>
  <c r="Z16" i="1"/>
  <c r="Z19" i="1"/>
  <c r="Z15" i="1"/>
  <c r="G36" i="1" l="1"/>
  <c r="G38" i="1" s="1"/>
  <c r="G35" i="1"/>
  <c r="AE25" i="2"/>
  <c r="AE28" i="2"/>
  <c r="AE30" i="2"/>
  <c r="AE24" i="2"/>
  <c r="AE23" i="2"/>
  <c r="AE29" i="2"/>
  <c r="AE21" i="2"/>
  <c r="AE26" i="2"/>
  <c r="AE22" i="2"/>
  <c r="AE27" i="2"/>
  <c r="X21" i="1"/>
  <c r="AA21" i="1" s="1"/>
  <c r="AE20" i="2"/>
  <c r="G34" i="1"/>
  <c r="AA26" i="1" l="1"/>
  <c r="AA25" i="1"/>
  <c r="AA23" i="1"/>
  <c r="AA22" i="1"/>
  <c r="AB22" i="1" s="1"/>
  <c r="AC22" i="1" s="1"/>
  <c r="AA24" i="1"/>
  <c r="AA15" i="1"/>
  <c r="G37" i="1"/>
  <c r="AA13" i="1"/>
  <c r="AB13" i="1" s="1"/>
  <c r="AA18" i="1"/>
  <c r="AA16" i="1"/>
  <c r="AA17" i="1"/>
  <c r="AA14" i="1"/>
  <c r="AA19" i="1"/>
  <c r="AB14" i="1" l="1"/>
  <c r="AB26" i="1"/>
  <c r="AC26" i="1" s="1"/>
  <c r="AB24" i="1"/>
  <c r="AC24" i="1" s="1"/>
  <c r="AB23" i="1"/>
  <c r="AC23" i="1" s="1"/>
  <c r="AB25" i="1"/>
  <c r="AC25" i="1" s="1"/>
  <c r="AB21" i="1"/>
  <c r="AC21" i="1" s="1"/>
  <c r="AB16" i="1"/>
  <c r="AB19" i="1"/>
  <c r="AB18" i="1"/>
  <c r="AB17" i="1"/>
  <c r="AB15" i="1"/>
  <c r="AC15" i="1" l="1"/>
  <c r="AC19" i="1"/>
  <c r="AC18" i="1"/>
  <c r="AC17" i="1"/>
  <c r="AC16" i="1"/>
  <c r="AC14" i="1"/>
  <c r="AC13" i="1"/>
  <c r="AD26" i="1" l="1"/>
  <c r="AD23" i="1"/>
  <c r="AD25" i="1"/>
  <c r="AD22" i="1"/>
  <c r="AD24" i="1"/>
  <c r="AD21" i="1"/>
  <c r="AD13" i="1"/>
  <c r="AD16" i="1"/>
  <c r="AD17" i="1"/>
  <c r="AD18" i="1"/>
  <c r="AD14" i="1"/>
  <c r="AD15" i="1"/>
  <c r="AD19" i="1"/>
</calcChain>
</file>

<file path=xl/sharedStrings.xml><?xml version="1.0" encoding="utf-8"?>
<sst xmlns="http://schemas.openxmlformats.org/spreadsheetml/2006/main" count="201" uniqueCount="97">
  <si>
    <t>Para</t>
  </si>
  <si>
    <t>Importancia</t>
  </si>
  <si>
    <t>Vence</t>
  </si>
  <si>
    <t>Orden a rendir</t>
  </si>
  <si>
    <t>V</t>
  </si>
  <si>
    <t>Cursar</t>
  </si>
  <si>
    <t>Rendir</t>
  </si>
  <si>
    <t>Año</t>
  </si>
  <si>
    <t>Regular</t>
  </si>
  <si>
    <t>Aprobada</t>
  </si>
  <si>
    <t>Estado</t>
  </si>
  <si>
    <t>A/M/D</t>
  </si>
  <si>
    <t>Jerarquía</t>
  </si>
  <si>
    <t>Año Cursado</t>
  </si>
  <si>
    <t>N°</t>
  </si>
  <si>
    <t>Asignatura</t>
  </si>
  <si>
    <t>Libre</t>
  </si>
  <si>
    <t>Notas</t>
  </si>
  <si>
    <t>Promedio</t>
  </si>
  <si>
    <t>Días</t>
  </si>
  <si>
    <t>Por Imp.</t>
  </si>
  <si>
    <t>Por Venc.</t>
  </si>
  <si>
    <t>Final</t>
  </si>
  <si>
    <t>1°</t>
  </si>
  <si>
    <t>Día de Mesa</t>
  </si>
  <si>
    <t>2°</t>
  </si>
  <si>
    <t>3°</t>
  </si>
  <si>
    <t>Puedo Cursar</t>
  </si>
  <si>
    <t>Regulares</t>
  </si>
  <si>
    <t>Aprobadas</t>
  </si>
  <si>
    <t>Faltan Regularizar</t>
  </si>
  <si>
    <t>Faltan Aprobar</t>
  </si>
  <si>
    <t>Promedio sin Aplazo</t>
  </si>
  <si>
    <t>Promedio Con Aplazo</t>
  </si>
  <si>
    <t>Aplazos Acumulados</t>
  </si>
  <si>
    <t>Aplazos Restantes</t>
  </si>
  <si>
    <t>Notas 1</t>
  </si>
  <si>
    <t>Notas 2</t>
  </si>
  <si>
    <t>Notas 3</t>
  </si>
  <si>
    <t>Notas 4</t>
  </si>
  <si>
    <t>Recursadas</t>
  </si>
  <si>
    <t>Nota Final</t>
  </si>
  <si>
    <t>N° de Aplazos</t>
  </si>
  <si>
    <t>Llamado</t>
  </si>
  <si>
    <t>Día</t>
  </si>
  <si>
    <t>Mesa</t>
  </si>
  <si>
    <t>Faltan (días)</t>
  </si>
  <si>
    <t>Mesa Especial</t>
  </si>
  <si>
    <t>LUNES</t>
  </si>
  <si>
    <t>MARTES</t>
  </si>
  <si>
    <t>MIÉRCOLES</t>
  </si>
  <si>
    <t>JUEVES</t>
  </si>
  <si>
    <t>VIERNES</t>
  </si>
  <si>
    <t>Turno Mayo</t>
  </si>
  <si>
    <t>Turno Septiembre</t>
  </si>
  <si>
    <t>Turno Noviembre</t>
  </si>
  <si>
    <t>Turno Noviembre Primer Turno</t>
  </si>
  <si>
    <t>Turno Diciembre Segundo Turno</t>
  </si>
  <si>
    <t>Turno Febrero Primer Turno</t>
  </si>
  <si>
    <t>Turno Febrero Segundo Turno</t>
  </si>
  <si>
    <t>Turno Marzo Tercer Turno</t>
  </si>
  <si>
    <t>Turno Marzo Cuarto Turno</t>
  </si>
  <si>
    <t>Turno Julio Primer Turno</t>
  </si>
  <si>
    <t>Turno Agosto Segundo Turno</t>
  </si>
  <si>
    <r>
      <rPr>
        <sz val="11"/>
        <rFont val="Calibri"/>
        <family val="2"/>
        <scheme val="minor"/>
      </rPr>
      <t xml:space="preserve">Esta planilla fue creada para tener un poco mas ordenado el propio estado académico. </t>
    </r>
    <r>
      <rPr>
        <b/>
        <sz val="11"/>
        <rFont val="Calibri"/>
        <family val="2"/>
        <scheme val="minor"/>
      </rPr>
      <t xml:space="preserve">DISFRUTALA!!
</t>
    </r>
    <r>
      <rPr>
        <i/>
        <sz val="11"/>
        <rFont val="Calibri"/>
        <family val="2"/>
        <scheme val="minor"/>
      </rPr>
      <t>Llená las columnas marcadas en gris.</t>
    </r>
  </si>
  <si>
    <t>Si REGULARIZASTE o APROBASTE alguna materia solo coloca un 1 en el cuadro correspondiente.</t>
  </si>
  <si>
    <r>
      <t xml:space="preserve">Ubicar en cada celda la </t>
    </r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con la que rendiste la </t>
    </r>
    <r>
      <rPr>
        <b/>
        <sz val="11"/>
        <color theme="1"/>
        <rFont val="Calibri"/>
        <family val="2"/>
        <scheme val="minor"/>
      </rPr>
      <t>Matería</t>
    </r>
    <r>
      <rPr>
        <sz val="11"/>
        <color theme="1"/>
        <rFont val="Calibri"/>
        <family val="2"/>
        <scheme val="minor"/>
      </rPr>
      <t xml:space="preserve"> correspondiente</t>
    </r>
  </si>
  <si>
    <t>Esto deberían actualizarlo una vez al año con el calendario de Mesas de Examen</t>
  </si>
  <si>
    <t>Regimen de Promoción</t>
  </si>
  <si>
    <t>Martes</t>
  </si>
  <si>
    <t>Lunes</t>
  </si>
  <si>
    <t>Viernes</t>
  </si>
  <si>
    <t>Jueves</t>
  </si>
  <si>
    <t>Miércoles</t>
  </si>
  <si>
    <t>Recuento de Notas</t>
  </si>
  <si>
    <t>Fechas de Turnos</t>
  </si>
  <si>
    <t>Anatomia del Sistema Masticatorio</t>
  </si>
  <si>
    <t>Fisiología del Sistema Masticatorio</t>
  </si>
  <si>
    <t>Metodología de la Investigación e Interpretación Bibliográfica</t>
  </si>
  <si>
    <t>Práctica Profesional I</t>
  </si>
  <si>
    <t>Informática Aplicada I</t>
  </si>
  <si>
    <t>Materiales Dentales I</t>
  </si>
  <si>
    <t>Materiales Dentales II</t>
  </si>
  <si>
    <t>Ortodoncia</t>
  </si>
  <si>
    <t>Inglés Técnico</t>
  </si>
  <si>
    <t>Informática Aplicada II</t>
  </si>
  <si>
    <t>Practica Profesional II</t>
  </si>
  <si>
    <t>Materiales Dentales III</t>
  </si>
  <si>
    <t>Prótesis Combinada e Implanto-asistida</t>
  </si>
  <si>
    <t>Prótesis Parcial Removible</t>
  </si>
  <si>
    <t>Prótesis Total</t>
  </si>
  <si>
    <t>Prótesis Parcial Fija</t>
  </si>
  <si>
    <t>Ética y Deontología Profesional. Administración</t>
  </si>
  <si>
    <t>Práctica Profesional III</t>
  </si>
  <si>
    <t>Cuatrimestre</t>
  </si>
  <si>
    <t>Plan de Estudio de Tecnicatura Universitaria en Prótesis Dental</t>
  </si>
  <si>
    <t>Prótesis Combinada e Implantoasistida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</si>
</sst>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26"/>
      <color theme="0"/>
      <name val="Times New Roman"/>
      <family val="1"/>
    </font>
    <font>
      <b/>
      <sz val="36"/>
      <color theme="0"/>
      <name val="Times New Roman"/>
      <family val="1"/>
    </font>
    <font>
      <b/>
      <sz val="24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/>
    <xf numFmtId="2" fontId="0" fillId="0" borderId="0" xfId="0" applyNumberFormat="1"/>
    <xf numFmtId="0" fontId="0" fillId="0" borderId="37" xfId="0" applyFill="1" applyBorder="1"/>
    <xf numFmtId="164" fontId="0" fillId="0" borderId="0" xfId="0" applyNumberFormat="1" applyFill="1" applyBorder="1"/>
    <xf numFmtId="0" fontId="0" fillId="0" borderId="0" xfId="0" applyFill="1" applyBorder="1" applyAlignment="1"/>
    <xf numFmtId="2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5" borderId="0" xfId="0" applyNumberFormat="1" applyFill="1" applyBorder="1" applyAlignment="1" applyProtection="1">
      <alignment horizontal="right" vertical="center"/>
      <protection locked="0"/>
    </xf>
    <xf numFmtId="14" fontId="0" fillId="15" borderId="0" xfId="0" applyNumberFormat="1" applyFill="1" applyProtection="1">
      <protection locked="0"/>
    </xf>
    <xf numFmtId="0" fontId="0" fillId="12" borderId="0" xfId="0" applyNumberFormat="1" applyFill="1" applyBorder="1" applyAlignment="1" applyProtection="1">
      <alignment horizontal="right" vertical="center"/>
      <protection locked="0"/>
    </xf>
    <xf numFmtId="14" fontId="0" fillId="12" borderId="0" xfId="0" applyNumberFormat="1" applyFill="1" applyProtection="1">
      <protection locked="0"/>
    </xf>
    <xf numFmtId="14" fontId="0" fillId="15" borderId="0" xfId="0" applyNumberFormat="1" applyFill="1" applyBorder="1" applyProtection="1">
      <protection locked="0"/>
    </xf>
    <xf numFmtId="14" fontId="0" fillId="12" borderId="0" xfId="0" applyNumberFormat="1" applyFill="1" applyBorder="1" applyProtection="1">
      <protection locked="0"/>
    </xf>
    <xf numFmtId="0" fontId="0" fillId="0" borderId="38" xfId="0" applyFill="1" applyBorder="1" applyAlignment="1">
      <alignment vertical="center"/>
    </xf>
    <xf numFmtId="0" fontId="0" fillId="0" borderId="0" xfId="0" applyFill="1" applyAlignment="1" applyProtection="1"/>
    <xf numFmtId="0" fontId="0" fillId="0" borderId="40" xfId="0" applyFill="1" applyBorder="1" applyAlignment="1" applyProtection="1"/>
    <xf numFmtId="0" fontId="0" fillId="0" borderId="41" xfId="0" applyFill="1" applyBorder="1" applyAlignment="1" applyProtection="1"/>
    <xf numFmtId="0" fontId="0" fillId="0" borderId="42" xfId="0" applyFill="1" applyBorder="1" applyAlignment="1" applyProtection="1"/>
    <xf numFmtId="0" fontId="0" fillId="0" borderId="0" xfId="0" applyProtection="1"/>
    <xf numFmtId="0" fontId="0" fillId="0" borderId="39" xfId="0" applyFill="1" applyBorder="1" applyAlignment="1" applyProtection="1"/>
    <xf numFmtId="0" fontId="0" fillId="0" borderId="0" xfId="0" applyFill="1" applyBorder="1" applyAlignment="1" applyProtection="1"/>
    <xf numFmtId="0" fontId="0" fillId="0" borderId="14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4" fontId="0" fillId="0" borderId="19" xfId="0" applyNumberFormat="1" applyFill="1" applyBorder="1" applyAlignment="1" applyProtection="1">
      <alignment horizontal="center" vertical="center"/>
    </xf>
    <xf numFmtId="0" fontId="0" fillId="12" borderId="19" xfId="0" applyFill="1" applyBorder="1" applyAlignment="1" applyProtection="1">
      <alignment horizontal="center" vertical="center"/>
    </xf>
    <xf numFmtId="0" fontId="0" fillId="3" borderId="10" xfId="0" applyFill="1" applyBorder="1" applyProtection="1"/>
    <xf numFmtId="0" fontId="0" fillId="5" borderId="13" xfId="0" applyFill="1" applyBorder="1" applyProtection="1"/>
    <xf numFmtId="0" fontId="0" fillId="4" borderId="13" xfId="0" applyFill="1" applyBorder="1" applyProtection="1"/>
    <xf numFmtId="0" fontId="5" fillId="13" borderId="13" xfId="0" applyFont="1" applyFill="1" applyBorder="1" applyProtection="1"/>
    <xf numFmtId="0" fontId="5" fillId="14" borderId="13" xfId="0" applyFont="1" applyFill="1" applyBorder="1" applyProtection="1"/>
    <xf numFmtId="0" fontId="0" fillId="7" borderId="34" xfId="0" applyFill="1" applyBorder="1" applyProtection="1"/>
    <xf numFmtId="0" fontId="0" fillId="6" borderId="13" xfId="0" applyFill="1" applyBorder="1" applyProtection="1"/>
    <xf numFmtId="0" fontId="5" fillId="9" borderId="13" xfId="0" applyFont="1" applyFill="1" applyBorder="1" applyProtection="1"/>
    <xf numFmtId="0" fontId="0" fillId="10" borderId="16" xfId="0" applyFill="1" applyBorder="1" applyProtection="1"/>
    <xf numFmtId="0" fontId="0" fillId="0" borderId="0" xfId="0" applyProtection="1"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/>
    <xf numFmtId="0" fontId="0" fillId="0" borderId="40" xfId="0" applyBorder="1" applyProtection="1"/>
    <xf numFmtId="0" fontId="0" fillId="0" borderId="0" xfId="0" applyBorder="1" applyAlignment="1" applyProtection="1"/>
    <xf numFmtId="0" fontId="0" fillId="0" borderId="46" xfId="0" applyBorder="1" applyAlignment="1" applyProtection="1"/>
    <xf numFmtId="0" fontId="0" fillId="0" borderId="41" xfId="0" applyBorder="1" applyProtection="1"/>
    <xf numFmtId="0" fontId="0" fillId="0" borderId="39" xfId="0" applyBorder="1" applyProtection="1"/>
    <xf numFmtId="0" fontId="0" fillId="0" borderId="47" xfId="0" applyBorder="1" applyProtection="1"/>
    <xf numFmtId="0" fontId="0" fillId="0" borderId="5" xfId="0" applyBorder="1" applyProtection="1"/>
    <xf numFmtId="0" fontId="0" fillId="0" borderId="43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1" xfId="0" applyBorder="1" applyProtection="1"/>
    <xf numFmtId="0" fontId="0" fillId="0" borderId="1" xfId="0" applyNumberFormat="1" applyBorder="1" applyAlignment="1" applyProtection="1">
      <alignment horizontal="left"/>
    </xf>
    <xf numFmtId="0" fontId="0" fillId="0" borderId="1" xfId="0" applyNumberFormat="1" applyBorder="1" applyProtection="1"/>
    <xf numFmtId="1" fontId="0" fillId="15" borderId="0" xfId="0" applyNumberFormat="1" applyFill="1" applyBorder="1" applyProtection="1"/>
    <xf numFmtId="0" fontId="0" fillId="0" borderId="1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11" fillId="17" borderId="0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16" borderId="3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12" borderId="7" xfId="0" applyFill="1" applyBorder="1" applyAlignment="1" applyProtection="1">
      <alignment horizontal="center" vertical="center" textRotation="90" wrapText="1"/>
    </xf>
    <xf numFmtId="0" fontId="0" fillId="12" borderId="9" xfId="0" applyFill="1" applyBorder="1" applyAlignment="1" applyProtection="1">
      <alignment horizontal="center" vertical="center" textRotation="90" wrapText="1"/>
    </xf>
    <xf numFmtId="0" fontId="0" fillId="0" borderId="33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</xf>
    <xf numFmtId="0" fontId="0" fillId="10" borderId="7" xfId="0" applyFill="1" applyBorder="1" applyAlignment="1" applyProtection="1">
      <alignment horizontal="center" vertical="center" textRotation="90" wrapText="1"/>
    </xf>
    <xf numFmtId="0" fontId="0" fillId="10" borderId="8" xfId="0" applyFill="1" applyBorder="1" applyAlignment="1" applyProtection="1">
      <alignment horizontal="center" vertical="center" textRotation="90" wrapText="1"/>
    </xf>
    <xf numFmtId="0" fontId="0" fillId="10" borderId="9" xfId="0" applyFill="1" applyBorder="1" applyAlignment="1" applyProtection="1">
      <alignment horizontal="center" vertical="center" textRotation="90" wrapText="1"/>
    </xf>
    <xf numFmtId="0" fontId="0" fillId="11" borderId="1" xfId="0" applyFill="1" applyBorder="1" applyAlignment="1" applyProtection="1">
      <alignment horizontal="center" vertical="center" textRotation="90"/>
    </xf>
    <xf numFmtId="0" fontId="0" fillId="0" borderId="1" xfId="0" applyFill="1" applyBorder="1" applyAlignment="1" applyProtection="1">
      <alignment horizontal="center" vertical="center" textRotation="90"/>
    </xf>
    <xf numFmtId="0" fontId="0" fillId="5" borderId="1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 textRotation="90" wrapText="1"/>
    </xf>
    <xf numFmtId="0" fontId="0" fillId="8" borderId="9" xfId="0" applyFill="1" applyBorder="1" applyAlignment="1" applyProtection="1">
      <alignment horizontal="center" vertical="center" textRotation="90" wrapText="1"/>
    </xf>
    <xf numFmtId="0" fontId="0" fillId="5" borderId="7" xfId="0" applyFill="1" applyBorder="1" applyAlignment="1" applyProtection="1">
      <alignment horizontal="center" vertical="center" textRotation="90" wrapText="1"/>
    </xf>
    <xf numFmtId="0" fontId="0" fillId="5" borderId="9" xfId="0" applyFill="1" applyBorder="1" applyAlignment="1" applyProtection="1">
      <alignment horizontal="center" vertical="center" textRotation="90" wrapText="1"/>
    </xf>
    <xf numFmtId="0" fontId="4" fillId="0" borderId="36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</xf>
    <xf numFmtId="0" fontId="3" fillId="11" borderId="29" xfId="0" applyNumberFormat="1" applyFont="1" applyFill="1" applyBorder="1" applyAlignment="1" applyProtection="1">
      <alignment horizontal="center" vertical="center"/>
    </xf>
    <xf numFmtId="0" fontId="3" fillId="11" borderId="28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5" fillId="9" borderId="14" xfId="0" applyFont="1" applyFill="1" applyBorder="1" applyAlignment="1" applyProtection="1">
      <alignment horizontal="center"/>
    </xf>
    <xf numFmtId="0" fontId="5" fillId="9" borderId="15" xfId="0" applyFont="1" applyFill="1" applyBorder="1" applyAlignment="1" applyProtection="1">
      <alignment horizontal="center"/>
    </xf>
    <xf numFmtId="0" fontId="0" fillId="10" borderId="17" xfId="0" applyFill="1" applyBorder="1" applyAlignment="1" applyProtection="1">
      <alignment horizontal="center"/>
    </xf>
    <xf numFmtId="0" fontId="0" fillId="10" borderId="18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7" borderId="29" xfId="0" applyFill="1" applyBorder="1" applyAlignment="1" applyProtection="1">
      <alignment horizontal="center"/>
    </xf>
    <xf numFmtId="0" fontId="0" fillId="7" borderId="30" xfId="0" applyFill="1" applyBorder="1" applyAlignment="1" applyProtection="1">
      <alignment horizontal="center"/>
    </xf>
    <xf numFmtId="0" fontId="5" fillId="14" borderId="14" xfId="0" applyFont="1" applyFill="1" applyBorder="1" applyAlignment="1" applyProtection="1">
      <alignment horizontal="center"/>
    </xf>
    <xf numFmtId="0" fontId="5" fillId="14" borderId="15" xfId="0" applyFont="1" applyFill="1" applyBorder="1" applyAlignment="1" applyProtection="1">
      <alignment horizontal="center"/>
    </xf>
    <xf numFmtId="0" fontId="5" fillId="13" borderId="14" xfId="0" applyFont="1" applyFill="1" applyBorder="1" applyAlignment="1" applyProtection="1">
      <alignment horizontal="center"/>
    </xf>
    <xf numFmtId="0" fontId="5" fillId="13" borderId="15" xfId="0" applyFont="1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10" fillId="17" borderId="41" xfId="0" applyFont="1" applyFill="1" applyBorder="1" applyAlignment="1" applyProtection="1">
      <alignment horizontal="center" vertical="center"/>
    </xf>
    <xf numFmtId="0" fontId="10" fillId="17" borderId="40" xfId="0" applyFont="1" applyFill="1" applyBorder="1" applyAlignment="1" applyProtection="1">
      <alignment horizontal="center" vertical="center"/>
    </xf>
    <xf numFmtId="0" fontId="10" fillId="17" borderId="42" xfId="0" applyFont="1" applyFill="1" applyBorder="1" applyAlignment="1" applyProtection="1">
      <alignment horizontal="center" vertical="center"/>
    </xf>
    <xf numFmtId="0" fontId="10" fillId="17" borderId="45" xfId="0" applyFont="1" applyFill="1" applyBorder="1" applyAlignment="1" applyProtection="1">
      <alignment horizontal="center" vertical="center"/>
    </xf>
    <xf numFmtId="0" fontId="10" fillId="17" borderId="39" xfId="0" applyFont="1" applyFill="1" applyBorder="1" applyAlignment="1" applyProtection="1">
      <alignment horizontal="center" vertical="center"/>
    </xf>
    <xf numFmtId="0" fontId="10" fillId="17" borderId="4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0" fillId="0" borderId="33" xfId="0" applyBorder="1" applyAlignment="1">
      <alignment horizontal="center" textRotation="9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2" fillId="17" borderId="41" xfId="0" applyFont="1" applyFill="1" applyBorder="1" applyAlignment="1" applyProtection="1">
      <alignment horizontal="center" vertical="center"/>
    </xf>
    <xf numFmtId="0" fontId="12" fillId="17" borderId="40" xfId="0" applyFont="1" applyFill="1" applyBorder="1" applyAlignment="1" applyProtection="1">
      <alignment horizontal="center" vertical="center"/>
    </xf>
    <xf numFmtId="0" fontId="12" fillId="17" borderId="42" xfId="0" applyFont="1" applyFill="1" applyBorder="1" applyAlignment="1" applyProtection="1">
      <alignment horizontal="center" vertical="center"/>
    </xf>
    <xf numFmtId="0" fontId="12" fillId="17" borderId="45" xfId="0" applyFont="1" applyFill="1" applyBorder="1" applyAlignment="1" applyProtection="1">
      <alignment horizontal="center" vertical="center"/>
    </xf>
    <xf numFmtId="0" fontId="12" fillId="17" borderId="39" xfId="0" applyFont="1" applyFill="1" applyBorder="1" applyAlignment="1" applyProtection="1">
      <alignment horizontal="center" vertical="center"/>
    </xf>
    <xf numFmtId="0" fontId="12" fillId="17" borderId="46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25"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66FFFF"/>
      <color rgb="FFFFCC66"/>
      <color rgb="FF800000"/>
      <color rgb="FFFF6600"/>
      <color rgb="FFFF006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26837</xdr:colOff>
      <xdr:row>1</xdr:row>
      <xdr:rowOff>28810</xdr:rowOff>
    </xdr:from>
    <xdr:to>
      <xdr:col>5</xdr:col>
      <xdr:colOff>1226004</xdr:colOff>
      <xdr:row>7</xdr:row>
      <xdr:rowOff>9526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35" t="35556" r="34720"/>
        <a:stretch>
          <a:fillRect/>
        </a:stretch>
      </xdr:blipFill>
      <xdr:spPr bwMode="auto">
        <a:xfrm>
          <a:off x="788837" y="228835"/>
          <a:ext cx="3751867" cy="1161816"/>
        </a:xfrm>
        <a:prstGeom prst="rect">
          <a:avLst/>
        </a:prstGeom>
        <a:noFill/>
        <a:ln w="28575"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190500</xdr:rowOff>
    </xdr:from>
    <xdr:to>
      <xdr:col>3</xdr:col>
      <xdr:colOff>9525</xdr:colOff>
      <xdr:row>7</xdr:row>
      <xdr:rowOff>9647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500"/>
          <a:ext cx="4019550" cy="12193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133350</xdr:rowOff>
    </xdr:from>
    <xdr:to>
      <xdr:col>5</xdr:col>
      <xdr:colOff>304801</xdr:colOff>
      <xdr:row>7</xdr:row>
      <xdr:rowOff>19172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33350"/>
          <a:ext cx="3895726" cy="1219322"/>
        </a:xfrm>
        <a:prstGeom prst="rect">
          <a:avLst/>
        </a:prstGeom>
      </xdr:spPr>
    </xdr:pic>
    <xdr:clientData/>
  </xdr:twoCellAnchor>
  <xdr:twoCellAnchor>
    <xdr:from>
      <xdr:col>4</xdr:col>
      <xdr:colOff>752475</xdr:colOff>
      <xdr:row>11</xdr:row>
      <xdr:rowOff>190500</xdr:rowOff>
    </xdr:from>
    <xdr:to>
      <xdr:col>6</xdr:col>
      <xdr:colOff>8106</xdr:colOff>
      <xdr:row>14</xdr:row>
      <xdr:rowOff>8107</xdr:rowOff>
    </xdr:to>
    <xdr:cxnSp macro="">
      <xdr:nvCxnSpPr>
        <xdr:cNvPr id="4" name="Conector recto 3"/>
        <xdr:cNvCxnSpPr/>
      </xdr:nvCxnSpPr>
      <xdr:spPr>
        <a:xfrm>
          <a:off x="4076700" y="2305050"/>
          <a:ext cx="779631" cy="41768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19050</xdr:colOff>
      <xdr:row>14</xdr:row>
      <xdr:rowOff>501</xdr:rowOff>
    </xdr:to>
    <xdr:cxnSp macro="">
      <xdr:nvCxnSpPr>
        <xdr:cNvPr id="10" name="Conector recto 9"/>
        <xdr:cNvCxnSpPr/>
      </xdr:nvCxnSpPr>
      <xdr:spPr>
        <a:xfrm flipV="1">
          <a:off x="0" y="2314575"/>
          <a:ext cx="781050" cy="40055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56"/>
  <sheetViews>
    <sheetView showGridLines="0" showRowColHeaders="0" tabSelected="1" zoomScaleNormal="100" workbookViewId="0">
      <selection activeCell="A13" sqref="A13"/>
    </sheetView>
  </sheetViews>
  <sheetFormatPr baseColWidth="10" defaultRowHeight="15" x14ac:dyDescent="0.25"/>
  <cols>
    <col min="1" max="2" width="11.42578125" style="1"/>
    <col min="3" max="3" width="4.5703125" style="1" bestFit="1" customWidth="1"/>
    <col min="4" max="4" width="13" style="1" bestFit="1" customWidth="1"/>
    <col min="5" max="5" width="9.28515625" style="1" bestFit="1" customWidth="1"/>
    <col min="6" max="6" width="56.5703125" style="1" bestFit="1" customWidth="1"/>
    <col min="7" max="18" width="4.28515625" style="1" customWidth="1"/>
    <col min="19" max="19" width="3.7109375" style="1" customWidth="1"/>
    <col min="20" max="20" width="3.7109375" style="1" bestFit="1" customWidth="1"/>
    <col min="21" max="21" width="3.7109375" style="1" customWidth="1"/>
    <col min="22" max="22" width="19.5703125" style="1" customWidth="1"/>
    <col min="23" max="23" width="20" style="2" customWidth="1"/>
    <col min="24" max="24" width="4.85546875" style="1" customWidth="1"/>
    <col min="25" max="26" width="10.7109375" style="1" bestFit="1" customWidth="1"/>
    <col min="27" max="27" width="8.5703125" style="1" customWidth="1"/>
    <col min="28" max="29" width="5.7109375" style="1" customWidth="1"/>
    <col min="30" max="30" width="5.5703125" style="1" customWidth="1"/>
    <col min="31" max="31" width="5.7109375" style="1" customWidth="1"/>
    <col min="32" max="16384" width="11.42578125" style="1"/>
  </cols>
  <sheetData>
    <row r="1" spans="1:31" ht="15.75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3"/>
    </row>
    <row r="2" spans="1:31" ht="15.75" thickTop="1" x14ac:dyDescent="0.25">
      <c r="A2" s="17"/>
      <c r="B2" s="18"/>
      <c r="C2" s="18"/>
      <c r="D2" s="18"/>
      <c r="E2" s="18"/>
      <c r="F2" s="18"/>
      <c r="G2" s="1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20"/>
      <c r="Y2" s="18"/>
      <c r="Z2" s="18"/>
      <c r="AA2" s="18"/>
      <c r="AB2" s="18"/>
      <c r="AC2" s="18"/>
      <c r="AD2" s="18"/>
      <c r="AE2" s="3"/>
    </row>
    <row r="3" spans="1:31" x14ac:dyDescent="0.25">
      <c r="A3" s="17"/>
      <c r="B3" s="17"/>
      <c r="C3" s="17"/>
      <c r="D3" s="17"/>
      <c r="E3" s="17"/>
      <c r="F3" s="21"/>
      <c r="G3" s="90" t="s">
        <v>95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17"/>
      <c r="Z3" s="17"/>
      <c r="AA3" s="17"/>
      <c r="AB3" s="17"/>
      <c r="AC3" s="17"/>
      <c r="AD3" s="17"/>
      <c r="AE3" s="3"/>
    </row>
    <row r="4" spans="1:31" ht="15.75" customHeight="1" x14ac:dyDescent="0.25">
      <c r="A4" s="17"/>
      <c r="B4" s="17"/>
      <c r="C4" s="17"/>
      <c r="D4" s="17"/>
      <c r="E4" s="17"/>
      <c r="F4" s="17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17"/>
      <c r="Z4" s="17"/>
      <c r="AA4" s="17"/>
      <c r="AB4" s="17"/>
      <c r="AC4" s="17"/>
      <c r="AD4" s="17"/>
      <c r="AE4" s="3"/>
    </row>
    <row r="5" spans="1:31" ht="15" customHeight="1" x14ac:dyDescent="0.25">
      <c r="A5" s="17"/>
      <c r="B5" s="21"/>
      <c r="C5" s="17"/>
      <c r="D5" s="17"/>
      <c r="E5" s="17"/>
      <c r="F5" s="2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17"/>
      <c r="Z5" s="17"/>
      <c r="AA5" s="17"/>
      <c r="AB5" s="17"/>
      <c r="AC5" s="17"/>
      <c r="AD5" s="17"/>
      <c r="AE5" s="3"/>
    </row>
    <row r="6" spans="1:31" ht="15.75" customHeight="1" x14ac:dyDescent="0.25">
      <c r="A6" s="17"/>
      <c r="B6" s="17"/>
      <c r="C6" s="17"/>
      <c r="D6" s="17"/>
      <c r="E6" s="17"/>
      <c r="F6" s="17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17"/>
      <c r="Z6" s="17"/>
      <c r="AA6" s="17"/>
      <c r="AB6" s="17"/>
      <c r="AC6" s="17"/>
      <c r="AD6" s="17"/>
      <c r="AE6" s="3"/>
    </row>
    <row r="7" spans="1:31" ht="15.75" customHeight="1" thickBot="1" x14ac:dyDescent="0.3">
      <c r="A7" s="22"/>
      <c r="B7" s="22"/>
      <c r="C7" s="22"/>
      <c r="D7" s="22"/>
      <c r="E7" s="22"/>
      <c r="F7" s="23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23"/>
      <c r="Z7" s="23"/>
      <c r="AA7" s="23"/>
      <c r="AB7" s="23"/>
      <c r="AC7" s="23"/>
      <c r="AD7" s="23"/>
      <c r="AE7" s="3"/>
    </row>
    <row r="8" spans="1:31" ht="15.75" customHeight="1" thickTop="1" x14ac:dyDescent="0.25">
      <c r="A8" s="17"/>
      <c r="B8" s="17"/>
      <c r="C8" s="17"/>
      <c r="D8" s="17"/>
      <c r="E8" s="17"/>
      <c r="F8" s="17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17"/>
      <c r="Z8" s="17"/>
      <c r="AA8" s="17"/>
      <c r="AB8" s="17"/>
      <c r="AC8" s="17"/>
      <c r="AD8" s="17"/>
      <c r="AE8" s="3"/>
    </row>
    <row r="9" spans="1:31" ht="15.75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3"/>
    </row>
    <row r="10" spans="1:31" ht="15.75" customHeight="1" thickBot="1" x14ac:dyDescent="0.3">
      <c r="A10" s="121" t="s">
        <v>4</v>
      </c>
      <c r="B10" s="123" t="s">
        <v>64</v>
      </c>
      <c r="C10" s="124"/>
      <c r="D10" s="124"/>
      <c r="E10" s="124"/>
      <c r="F10" s="125"/>
      <c r="G10" s="91" t="s">
        <v>0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110" t="s">
        <v>8</v>
      </c>
      <c r="T10" s="110" t="s">
        <v>9</v>
      </c>
      <c r="U10" s="111" t="s">
        <v>41</v>
      </c>
      <c r="V10" s="117" t="s">
        <v>65</v>
      </c>
      <c r="W10" s="118"/>
      <c r="X10" s="107" t="s">
        <v>1</v>
      </c>
      <c r="Y10" s="112" t="s">
        <v>2</v>
      </c>
      <c r="Z10" s="112"/>
      <c r="AA10" s="106" t="s">
        <v>3</v>
      </c>
      <c r="AB10" s="106"/>
      <c r="AC10" s="106"/>
      <c r="AD10" s="106"/>
    </row>
    <row r="11" spans="1:31" ht="15" customHeight="1" thickBot="1" x14ac:dyDescent="0.3">
      <c r="A11" s="122"/>
      <c r="B11" s="126"/>
      <c r="C11" s="127"/>
      <c r="D11" s="127"/>
      <c r="E11" s="127"/>
      <c r="F11" s="128"/>
      <c r="G11" s="93" t="s">
        <v>5</v>
      </c>
      <c r="H11" s="129"/>
      <c r="I11" s="129"/>
      <c r="J11" s="129"/>
      <c r="K11" s="129"/>
      <c r="L11" s="129"/>
      <c r="M11" s="91" t="s">
        <v>6</v>
      </c>
      <c r="N11" s="92"/>
      <c r="O11" s="92"/>
      <c r="P11" s="92"/>
      <c r="Q11" s="92"/>
      <c r="R11" s="93"/>
      <c r="S11" s="110"/>
      <c r="T11" s="110"/>
      <c r="U11" s="111"/>
      <c r="V11" s="119"/>
      <c r="W11" s="120"/>
      <c r="X11" s="108"/>
      <c r="Y11" s="112"/>
      <c r="Z11" s="112"/>
      <c r="AA11" s="107" t="s">
        <v>20</v>
      </c>
      <c r="AB11" s="115" t="s">
        <v>21</v>
      </c>
      <c r="AC11" s="113" t="s">
        <v>12</v>
      </c>
      <c r="AD11" s="98" t="s">
        <v>22</v>
      </c>
    </row>
    <row r="12" spans="1:31" ht="33.75" customHeight="1" thickBot="1" x14ac:dyDescent="0.3">
      <c r="A12" s="24" t="s">
        <v>13</v>
      </c>
      <c r="B12" s="25" t="s">
        <v>24</v>
      </c>
      <c r="C12" s="26" t="s">
        <v>7</v>
      </c>
      <c r="D12" s="27" t="s">
        <v>94</v>
      </c>
      <c r="E12" s="27" t="s">
        <v>14</v>
      </c>
      <c r="F12" s="27" t="s">
        <v>15</v>
      </c>
      <c r="G12" s="105" t="s">
        <v>8</v>
      </c>
      <c r="H12" s="105"/>
      <c r="I12" s="105"/>
      <c r="J12" s="105"/>
      <c r="K12" s="105"/>
      <c r="L12" s="105"/>
      <c r="M12" s="102" t="s">
        <v>9</v>
      </c>
      <c r="N12" s="103"/>
      <c r="O12" s="103"/>
      <c r="P12" s="103"/>
      <c r="Q12" s="103"/>
      <c r="R12" s="104"/>
      <c r="S12" s="110"/>
      <c r="T12" s="110"/>
      <c r="U12" s="111"/>
      <c r="V12" s="28" t="s">
        <v>10</v>
      </c>
      <c r="W12" s="26" t="s">
        <v>6</v>
      </c>
      <c r="X12" s="109"/>
      <c r="Y12" s="29" t="s">
        <v>11</v>
      </c>
      <c r="Z12" s="29" t="s">
        <v>19</v>
      </c>
      <c r="AA12" s="109"/>
      <c r="AB12" s="116"/>
      <c r="AC12" s="114"/>
      <c r="AD12" s="99"/>
    </row>
    <row r="13" spans="1:31" ht="15.75" thickBot="1" x14ac:dyDescent="0.3">
      <c r="A13" s="55"/>
      <c r="B13" s="30" t="s">
        <v>69</v>
      </c>
      <c r="C13" s="95" t="s">
        <v>23</v>
      </c>
      <c r="D13" s="130" t="s">
        <v>23</v>
      </c>
      <c r="E13" s="31">
        <v>1</v>
      </c>
      <c r="F13" s="31" t="s">
        <v>76</v>
      </c>
      <c r="G13" s="32"/>
      <c r="H13" s="33"/>
      <c r="I13" s="33"/>
      <c r="J13" s="33"/>
      <c r="K13" s="33"/>
      <c r="L13" s="34"/>
      <c r="M13" s="32"/>
      <c r="N13" s="33"/>
      <c r="O13" s="33"/>
      <c r="P13" s="33"/>
      <c r="Q13" s="33"/>
      <c r="R13" s="34"/>
      <c r="S13" s="56"/>
      <c r="T13" s="56"/>
      <c r="U13" s="31" t="str">
        <f>IF(Notas!C13&gt;5,Notas!C13,IF(Notas!D13&gt;5,Notas!D13,IF(Notas!E13&gt;5,Notas!E13,IF(Notas!F13&gt;5,Notas!F13,IF(Notas!H13&gt;5,Notas!H13,IF(Notas!I13&gt;5,Notas!I13,IF(Notas!J13&gt;5,Notas!J13,IF(Notas!K13&gt;5,Notas!K13,IF(Notas!L13&gt;5,Notas!L13,IF(Notas!M13&gt;5,Notas!M13,IF(Notas!N13&gt;5,Notas!N13,IF(Notas!O13&gt;5,Notas!O13,IF(Notas!P13&gt;5,Notas!P13,IF(Notas!Q13&gt;5,Notas!Q13,IF(Notas!R13&gt;5,Notas!R13,IF(Notas!S13&gt;5,Notas!S13,IF(Notas!T13&gt;5,Notas!T13,IF(Notas!U13&gt;5,Notas!U13,IF(Notas!V13&gt;5,Notas!V13,IF(Notas!W13&gt;5,Notas!W13,IF(Notas!X13&gt;5,Notas!X13,IF(Notas!Y13&gt;5,Notas!Y13,IF(Notas!Z13&gt;5,Notas!Z13,IF(Notas!AA13&gt;5,Notas!AA13,""))))))))))))))))))))))))</f>
        <v/>
      </c>
      <c r="V13" s="31" t="str">
        <f>IF(T13=1,"APROBADA",IF(S13=1,"REGULAR",IF(SUM(IF(SUM(IF(G13&lt;&gt;"",VLOOKUP(G13,E$13:T$32,15,FALSE),0),IF(H13&lt;&gt;"",VLOOKUP(H13,E$13:T$32,15,FALSE),0),IF(I13&lt;&gt;"",VLOOKUP(I13,E$13:T$32,15,FALSE),0),IF(J13&lt;&gt;"",VLOOKUP(J13,E$13:T$32,15,FALSE),0),IF(K13&lt;&gt;"",VLOOKUP(K13,E$13:T$32,15,FALSE),0),IF(L13&lt;&gt;"",VLOOKUP(L13,E$13:T$32,15,FALSE),0),)=COUNT(G13:L13),1,0))=1,"CURSAR","FALTA REG.")))</f>
        <v>CURSAR</v>
      </c>
      <c r="W13" s="31" t="str">
        <f t="shared" ref="W13:W19" si="0">IF(V13="REGULAR",IF(SUM(IF(M13&lt;&gt;"",VLOOKUP(M13,$E$13:$T$32,16,FALSE),0),IF(N13&lt;&gt;"",VLOOKUP(N13,$E$13:$T$32,16,FALSE),0),IF(O13&lt;&gt;"",VLOOKUP(O13,$E$13:$T$32,16,FALSE),0),IF(P13&lt;&gt;"",VLOOKUP(P13,$E$13:$T$32,16,FALSE),0),IF(Q13&lt;&gt;"",VLOOKUP(Q13,$E$13:$T$32,16,FALSE),0),IF(R13&lt;&gt;"",VLOOKUP(R13,$E$13:$T$32,16,FALSE),0),)=COUNTA(M13:R13),"RENDIR","FALTA APROB"),"")</f>
        <v/>
      </c>
      <c r="X13" s="31" t="str">
        <f t="shared" ref="X13:X19" si="1">IF(W13="RENDIR",COUNTIF($G$13:$R$32,E13),"")</f>
        <v/>
      </c>
      <c r="Y13" s="43" t="str">
        <f>IF(V13="REGULAR",DATE(A13+2,4,0),"")</f>
        <v/>
      </c>
      <c r="Z13" s="31" t="str">
        <f t="shared" ref="Z13:Z19" ca="1" si="2">IF(V13="REGULAR",DATE(A13+2,0,0)-TODAY(),"")</f>
        <v/>
      </c>
      <c r="AA13" s="31" t="str">
        <f t="shared" ref="AA13:AA18" si="3">IF(Y13:Y32="","",RANK(X13,$X$13:$X$32,0)-COUNTIF($X$13:$X$32,"&lt;0")+COUNTIF(Y$13:Y$13,X13)-1)</f>
        <v/>
      </c>
      <c r="AB13" s="31" t="str">
        <f>IF(X13="","",RANK(Z13,$Z$13:$Z$32,1)-COUNTIF($Z$13:$Z$32,"&lt;0")+COUNTIF($AA$13:AA13,AA13)-1)</f>
        <v/>
      </c>
      <c r="AC13" s="31" t="str">
        <f>IF(AB13="","",(AA13+AB13)*100+AB13)</f>
        <v/>
      </c>
      <c r="AD13" s="44" t="str">
        <f t="shared" ref="AD13:AD19" si="4">IF(AC13="","",RANK(AC13,$AC$13:$AC$32,1))</f>
        <v/>
      </c>
    </row>
    <row r="14" spans="1:31" ht="15.75" thickBot="1" x14ac:dyDescent="0.3">
      <c r="A14" s="55"/>
      <c r="B14" s="30" t="s">
        <v>69</v>
      </c>
      <c r="C14" s="96"/>
      <c r="D14" s="131"/>
      <c r="E14" s="35">
        <v>2</v>
      </c>
      <c r="F14" s="35" t="s">
        <v>77</v>
      </c>
      <c r="G14" s="36"/>
      <c r="H14" s="37"/>
      <c r="I14" s="37"/>
      <c r="J14" s="37"/>
      <c r="K14" s="37"/>
      <c r="L14" s="30"/>
      <c r="M14" s="36"/>
      <c r="N14" s="37"/>
      <c r="O14" s="37"/>
      <c r="P14" s="37"/>
      <c r="Q14" s="37"/>
      <c r="R14" s="30"/>
      <c r="S14" s="58"/>
      <c r="T14" s="58"/>
      <c r="U14" s="35" t="str">
        <f>IF(Notas!C14&gt;5,Notas!C14,IF(Notas!D14&gt;5,Notas!D14,IF(Notas!E14&gt;5,Notas!E14,IF(Notas!F14&gt;5,Notas!F14,IF(Notas!H14&gt;5,Notas!H14,IF(Notas!I14&gt;5,Notas!I14,IF(Notas!J14&gt;5,Notas!J14,IF(Notas!K14&gt;5,Notas!K14,IF(Notas!L14&gt;5,Notas!L14,IF(Notas!M14&gt;5,Notas!M14,IF(Notas!N14&gt;5,Notas!N14,IF(Notas!O14&gt;5,Notas!O14,IF(Notas!P14&gt;5,Notas!P14,IF(Notas!Q14&gt;5,Notas!Q14,IF(Notas!R14&gt;5,Notas!R14,IF(Notas!S14&gt;5,Notas!S14,IF(Notas!T14&gt;5,Notas!T14,IF(Notas!U14&gt;5,Notas!U14,IF(Notas!V14&gt;5,Notas!V14,IF(Notas!W14&gt;5,Notas!W14,IF(Notas!X14&gt;5,Notas!X14,IF(Notas!Y14&gt;5,Notas!Y14,IF(Notas!Z14&gt;5,Notas!Z14,IF(Notas!AA14&gt;5,Notas!AA14,""))))))))))))))))))))))))</f>
        <v/>
      </c>
      <c r="V14" s="35" t="str">
        <f t="shared" ref="V14:V32" si="5">IF(T14=1,"APROBADA",IF(S14=1,"REGULAR",IF(SUM(IF(SUM(IF(G14&lt;&gt;"",VLOOKUP(G14,E$13:T$32,15,FALSE),0),IF(H14&lt;&gt;"",VLOOKUP(H14,E$13:T$32,15,FALSE),0),IF(I14&lt;&gt;"",VLOOKUP(I14,E$13:T$32,15,FALSE),0),IF(J14&lt;&gt;"",VLOOKUP(J14,E$13:T$32,15,FALSE),0),IF(K14&lt;&gt;"",VLOOKUP(K14,E$13:T$32,15,FALSE),0),IF(L14&lt;&gt;"",VLOOKUP(L14,E$13:T$32,15,FALSE),0),)=COUNT(G14:L14),1,0))=1,"CURSAR","FALTA REG.")))</f>
        <v>CURSAR</v>
      </c>
      <c r="W14" s="35" t="str">
        <f t="shared" si="0"/>
        <v/>
      </c>
      <c r="X14" s="31" t="str">
        <f t="shared" si="1"/>
        <v/>
      </c>
      <c r="Y14" s="43" t="str">
        <f t="shared" ref="Y14:Y19" si="6">IF(V14="REGULAR",DATE(A14+2,4,0),"")</f>
        <v/>
      </c>
      <c r="Z14" s="31" t="str">
        <f t="shared" ca="1" si="2"/>
        <v/>
      </c>
      <c r="AA14" s="31" t="str">
        <f t="shared" si="3"/>
        <v/>
      </c>
      <c r="AB14" s="31" t="str">
        <f>IF(X14="","",RANK(Z14,$Z$13:$Z$32,1)-COUNTIF($Z$13:$Z$32,"&lt;0")+COUNTIF($AA$13:AA14,AA14)-1)</f>
        <v/>
      </c>
      <c r="AC14" s="31" t="str">
        <f t="shared" ref="AC14:AC32" si="7">IF(AB14="","",(AA14+AB14)*100+AB14)</f>
        <v/>
      </c>
      <c r="AD14" s="44" t="str">
        <f t="shared" si="4"/>
        <v/>
      </c>
    </row>
    <row r="15" spans="1:31" ht="15.75" thickBot="1" x14ac:dyDescent="0.3">
      <c r="A15" s="55"/>
      <c r="B15" s="30" t="s">
        <v>70</v>
      </c>
      <c r="C15" s="96"/>
      <c r="D15" s="131"/>
      <c r="E15" s="35">
        <v>3</v>
      </c>
      <c r="F15" s="35" t="s">
        <v>81</v>
      </c>
      <c r="G15" s="36"/>
      <c r="H15" s="37"/>
      <c r="I15" s="37"/>
      <c r="J15" s="37"/>
      <c r="K15" s="37"/>
      <c r="L15" s="30"/>
      <c r="M15" s="36"/>
      <c r="N15" s="37"/>
      <c r="O15" s="37"/>
      <c r="P15" s="37"/>
      <c r="Q15" s="37"/>
      <c r="R15" s="30"/>
      <c r="S15" s="58"/>
      <c r="T15" s="58"/>
      <c r="U15" s="35" t="str">
        <f>IF(Notas!C15&gt;5,Notas!C15,IF(Notas!D15&gt;5,Notas!D15,IF(Notas!E15&gt;5,Notas!E15,IF(Notas!F15&gt;5,Notas!F15,IF(Notas!H15&gt;5,Notas!H15,IF(Notas!I15&gt;5,Notas!I15,IF(Notas!J15&gt;5,Notas!J15,IF(Notas!K15&gt;5,Notas!K15,IF(Notas!L15&gt;5,Notas!L15,IF(Notas!M15&gt;5,Notas!M15,IF(Notas!N15&gt;5,Notas!N15,IF(Notas!O15&gt;5,Notas!O15,IF(Notas!P15&gt;5,Notas!P15,IF(Notas!Q15&gt;5,Notas!Q15,IF(Notas!R15&gt;5,Notas!R15,IF(Notas!S15&gt;5,Notas!S15,IF(Notas!T15&gt;5,Notas!T15,IF(Notas!U15&gt;5,Notas!U15,IF(Notas!V15&gt;5,Notas!V15,IF(Notas!W15&gt;5,Notas!W15,IF(Notas!X15&gt;5,Notas!X15,IF(Notas!Y15&gt;5,Notas!Y15,IF(Notas!Z15&gt;5,Notas!Z15,IF(Notas!AA15&gt;5,Notas!AA15,""))))))))))))))))))))))))</f>
        <v/>
      </c>
      <c r="V15" s="35" t="str">
        <f t="shared" si="5"/>
        <v>CURSAR</v>
      </c>
      <c r="W15" s="35" t="str">
        <f t="shared" si="0"/>
        <v/>
      </c>
      <c r="X15" s="31" t="str">
        <f t="shared" si="1"/>
        <v/>
      </c>
      <c r="Y15" s="43" t="str">
        <f t="shared" si="6"/>
        <v/>
      </c>
      <c r="Z15" s="31" t="str">
        <f t="shared" ca="1" si="2"/>
        <v/>
      </c>
      <c r="AA15" s="31" t="str">
        <f t="shared" si="3"/>
        <v/>
      </c>
      <c r="AB15" s="31" t="str">
        <f>IF(X15="","",RANK(Z15,$Z$13:$Z$32,1)-COUNTIF($Z$13:$Z$32,"&lt;0")+COUNTIF($AA$13:AA15,AA15)-1)</f>
        <v/>
      </c>
      <c r="AC15" s="31" t="str">
        <f t="shared" si="7"/>
        <v/>
      </c>
      <c r="AD15" s="44" t="str">
        <f t="shared" si="4"/>
        <v/>
      </c>
    </row>
    <row r="16" spans="1:31" ht="15.75" thickBot="1" x14ac:dyDescent="0.3">
      <c r="A16" s="55"/>
      <c r="B16" s="30" t="s">
        <v>70</v>
      </c>
      <c r="C16" s="96"/>
      <c r="D16" s="131"/>
      <c r="E16" s="35">
        <v>4</v>
      </c>
      <c r="F16" s="35" t="s">
        <v>90</v>
      </c>
      <c r="G16" s="36"/>
      <c r="H16" s="37"/>
      <c r="I16" s="37"/>
      <c r="J16" s="37"/>
      <c r="K16" s="37"/>
      <c r="L16" s="30"/>
      <c r="M16" s="36"/>
      <c r="N16" s="37"/>
      <c r="O16" s="37"/>
      <c r="P16" s="37"/>
      <c r="Q16" s="37"/>
      <c r="R16" s="30"/>
      <c r="S16" s="58"/>
      <c r="T16" s="58"/>
      <c r="U16" s="35" t="str">
        <f>IF(Notas!C16&gt;5,Notas!C16,IF(Notas!D16&gt;5,Notas!D16,IF(Notas!E16&gt;5,Notas!E16,IF(Notas!F16&gt;5,Notas!F16,IF(Notas!H16&gt;5,Notas!H16,IF(Notas!I16&gt;5,Notas!I16,IF(Notas!J16&gt;5,Notas!J16,IF(Notas!K16&gt;5,Notas!K16,IF(Notas!L16&gt;5,Notas!L16,IF(Notas!M16&gt;5,Notas!M16,IF(Notas!N16&gt;5,Notas!N16,IF(Notas!O16&gt;5,Notas!O16,IF(Notas!P16&gt;5,Notas!P16,IF(Notas!Q16&gt;5,Notas!Q16,IF(Notas!R16&gt;5,Notas!R16,IF(Notas!S16&gt;5,Notas!S16,IF(Notas!T16&gt;5,Notas!T16,IF(Notas!U16&gt;5,Notas!U16,IF(Notas!V16&gt;5,Notas!V16,IF(Notas!W16&gt;5,Notas!W16,IF(Notas!X16&gt;5,Notas!X16,IF(Notas!Y16&gt;5,Notas!Y16,IF(Notas!Z16&gt;5,Notas!Z16,IF(Notas!AA16&gt;5,Notas!AA16,""))))))))))))))))))))))))</f>
        <v/>
      </c>
      <c r="V16" s="35" t="str">
        <f t="shared" si="5"/>
        <v>CURSAR</v>
      </c>
      <c r="W16" s="35" t="str">
        <f t="shared" si="0"/>
        <v/>
      </c>
      <c r="X16" s="31" t="str">
        <f t="shared" si="1"/>
        <v/>
      </c>
      <c r="Y16" s="43" t="str">
        <f t="shared" si="6"/>
        <v/>
      </c>
      <c r="Z16" s="31" t="str">
        <f t="shared" ca="1" si="2"/>
        <v/>
      </c>
      <c r="AA16" s="31" t="str">
        <f t="shared" si="3"/>
        <v/>
      </c>
      <c r="AB16" s="31" t="str">
        <f>IF(X16="","",RANK(Z16,$Z$13:$Z$32,1)-COUNTIF($Z$13:$Z$32,"&lt;0")+COUNTIF($AA$13:AA16,AA16)-1)</f>
        <v/>
      </c>
      <c r="AC16" s="31" t="str">
        <f t="shared" si="7"/>
        <v/>
      </c>
      <c r="AD16" s="44" t="str">
        <f t="shared" si="4"/>
        <v/>
      </c>
    </row>
    <row r="17" spans="1:31" ht="15.75" thickBot="1" x14ac:dyDescent="0.3">
      <c r="A17" s="55"/>
      <c r="B17" s="30" t="s">
        <v>71</v>
      </c>
      <c r="C17" s="96"/>
      <c r="D17" s="132" t="s">
        <v>25</v>
      </c>
      <c r="E17" s="35">
        <v>5</v>
      </c>
      <c r="F17" s="35" t="s">
        <v>78</v>
      </c>
      <c r="G17" s="36"/>
      <c r="H17" s="37"/>
      <c r="I17" s="37"/>
      <c r="J17" s="37"/>
      <c r="K17" s="37"/>
      <c r="L17" s="30"/>
      <c r="M17" s="36"/>
      <c r="N17" s="37"/>
      <c r="O17" s="37"/>
      <c r="P17" s="37"/>
      <c r="Q17" s="37"/>
      <c r="R17" s="30"/>
      <c r="S17" s="58"/>
      <c r="T17" s="58"/>
      <c r="U17" s="35" t="str">
        <f>IF(Notas!C17&gt;5,Notas!C17,IF(Notas!D17&gt;5,Notas!D17,IF(Notas!E17&gt;5,Notas!E17,IF(Notas!F17&gt;5,Notas!F17,IF(Notas!H17&gt;5,Notas!H17,IF(Notas!I17&gt;5,Notas!I17,IF(Notas!J17&gt;5,Notas!J17,IF(Notas!K17&gt;5,Notas!K17,IF(Notas!L17&gt;5,Notas!L17,IF(Notas!M17&gt;5,Notas!M17,IF(Notas!N17&gt;5,Notas!N17,IF(Notas!O17&gt;5,Notas!O17,IF(Notas!P17&gt;5,Notas!P17,IF(Notas!Q17&gt;5,Notas!Q17,IF(Notas!R17&gt;5,Notas!R17,IF(Notas!S17&gt;5,Notas!S17,IF(Notas!T17&gt;5,Notas!T17,IF(Notas!U17&gt;5,Notas!U17,IF(Notas!V17&gt;5,Notas!V17,IF(Notas!W17&gt;5,Notas!W17,IF(Notas!X17&gt;5,Notas!X17,IF(Notas!Y17&gt;5,Notas!Y17,IF(Notas!Z17&gt;5,Notas!Z17,IF(Notas!AA17&gt;5,Notas!AA17,""))))))))))))))))))))))))</f>
        <v/>
      </c>
      <c r="V17" s="35" t="str">
        <f t="shared" si="5"/>
        <v>CURSAR</v>
      </c>
      <c r="W17" s="35" t="str">
        <f t="shared" si="0"/>
        <v/>
      </c>
      <c r="X17" s="31" t="str">
        <f t="shared" si="1"/>
        <v/>
      </c>
      <c r="Y17" s="43" t="str">
        <f t="shared" si="6"/>
        <v/>
      </c>
      <c r="Z17" s="31" t="str">
        <f t="shared" ca="1" si="2"/>
        <v/>
      </c>
      <c r="AA17" s="31" t="str">
        <f t="shared" si="3"/>
        <v/>
      </c>
      <c r="AB17" s="31" t="str">
        <f>IF(X17="","",RANK(Z17,$Z$13:$Z$32,1)-COUNTIF($Z$13:$Z$32,"&lt;0")+COUNTIF($AA$13:AA17,AA17)-1)</f>
        <v/>
      </c>
      <c r="AC17" s="31" t="str">
        <f t="shared" si="7"/>
        <v/>
      </c>
      <c r="AD17" s="44" t="str">
        <f t="shared" si="4"/>
        <v/>
      </c>
    </row>
    <row r="18" spans="1:31" ht="15.75" thickBot="1" x14ac:dyDescent="0.3">
      <c r="A18" s="55"/>
      <c r="B18" s="30" t="s">
        <v>72</v>
      </c>
      <c r="C18" s="96"/>
      <c r="D18" s="131"/>
      <c r="E18" s="35">
        <v>6</v>
      </c>
      <c r="F18" s="35" t="s">
        <v>80</v>
      </c>
      <c r="G18" s="36"/>
      <c r="H18" s="37"/>
      <c r="I18" s="37"/>
      <c r="J18" s="37"/>
      <c r="K18" s="37"/>
      <c r="L18" s="30"/>
      <c r="M18" s="36"/>
      <c r="N18" s="37"/>
      <c r="O18" s="37"/>
      <c r="P18" s="37"/>
      <c r="Q18" s="37"/>
      <c r="R18" s="30"/>
      <c r="S18" s="58"/>
      <c r="T18" s="58"/>
      <c r="U18" s="35" t="str">
        <f>IF(Notas!C18&gt;5,Notas!C18,IF(Notas!D18&gt;5,Notas!D18,IF(Notas!E18&gt;5,Notas!E18,IF(Notas!F18&gt;5,Notas!F18,IF(Notas!H18&gt;5,Notas!H18,IF(Notas!I18&gt;5,Notas!I18,IF(Notas!J18&gt;5,Notas!J18,IF(Notas!K18&gt;5,Notas!K18,IF(Notas!L18&gt;5,Notas!L18,IF(Notas!M18&gt;5,Notas!M18,IF(Notas!N18&gt;5,Notas!N18,IF(Notas!O18&gt;5,Notas!O18,IF(Notas!P18&gt;5,Notas!P18,IF(Notas!Q18&gt;5,Notas!Q18,IF(Notas!R18&gt;5,Notas!R18,IF(Notas!S18&gt;5,Notas!S18,IF(Notas!T18&gt;5,Notas!T18,IF(Notas!U18&gt;5,Notas!U18,IF(Notas!V18&gt;5,Notas!V18,IF(Notas!W18&gt;5,Notas!W18,IF(Notas!X18&gt;5,Notas!X18,IF(Notas!Y18&gt;5,Notas!Y18,IF(Notas!Z18&gt;5,Notas!Z18,IF(Notas!AA18&gt;5,Notas!AA18,""))))))))))))))))))))))))</f>
        <v/>
      </c>
      <c r="V18" s="35" t="str">
        <f t="shared" si="5"/>
        <v>CURSAR</v>
      </c>
      <c r="W18" s="35" t="str">
        <f t="shared" si="0"/>
        <v/>
      </c>
      <c r="X18" s="31" t="str">
        <f t="shared" si="1"/>
        <v/>
      </c>
      <c r="Y18" s="43" t="str">
        <f t="shared" si="6"/>
        <v/>
      </c>
      <c r="Z18" s="31" t="str">
        <f t="shared" ca="1" si="2"/>
        <v/>
      </c>
      <c r="AA18" s="31" t="str">
        <f t="shared" si="3"/>
        <v/>
      </c>
      <c r="AB18" s="31" t="str">
        <f>IF(X18="","",RANK(Z18,$Z$13:$Z$32,1)-COUNTIF($Z$13:$Z$32,"&lt;0")+COUNTIF($AA$13:AA18,AA18)-1)</f>
        <v/>
      </c>
      <c r="AC18" s="31" t="str">
        <f t="shared" si="7"/>
        <v/>
      </c>
      <c r="AD18" s="44" t="str">
        <f t="shared" si="4"/>
        <v/>
      </c>
    </row>
    <row r="19" spans="1:31" ht="15.75" thickBot="1" x14ac:dyDescent="0.3">
      <c r="A19" s="55"/>
      <c r="B19" s="38" t="s">
        <v>72</v>
      </c>
      <c r="C19" s="97"/>
      <c r="D19" s="133"/>
      <c r="E19" s="39">
        <v>7</v>
      </c>
      <c r="F19" s="39" t="s">
        <v>79</v>
      </c>
      <c r="G19" s="40"/>
      <c r="H19" s="41"/>
      <c r="I19" s="41"/>
      <c r="J19" s="41"/>
      <c r="K19" s="41"/>
      <c r="L19" s="42"/>
      <c r="M19" s="40"/>
      <c r="N19" s="41"/>
      <c r="O19" s="41"/>
      <c r="P19" s="41"/>
      <c r="Q19" s="41"/>
      <c r="R19" s="42"/>
      <c r="S19" s="59"/>
      <c r="T19" s="59"/>
      <c r="U19" s="39" t="str">
        <f>IF(Notas!C19&gt;5,Notas!C19,IF(Notas!D19&gt;5,Notas!D19,IF(Notas!E19&gt;5,Notas!E19,IF(Notas!F19&gt;5,Notas!F19,IF(Notas!H19&gt;5,Notas!H19,IF(Notas!I19&gt;5,Notas!I19,IF(Notas!J19&gt;5,Notas!J19,IF(Notas!K19&gt;5,Notas!K19,IF(Notas!L19&gt;5,Notas!L19,IF(Notas!M19&gt;5,Notas!M19,IF(Notas!N19&gt;5,Notas!N19,IF(Notas!O19&gt;5,Notas!O19,IF(Notas!P19&gt;5,Notas!P19,IF(Notas!Q19&gt;5,Notas!Q19,IF(Notas!R19&gt;5,Notas!R19,IF(Notas!S19&gt;5,Notas!S19,IF(Notas!T19&gt;5,Notas!T19,IF(Notas!U19&gt;5,Notas!U19,IF(Notas!V19&gt;5,Notas!V19,IF(Notas!W19&gt;5,Notas!W19,IF(Notas!X19&gt;5,Notas!X19,IF(Notas!Y19&gt;5,Notas!Y19,IF(Notas!Z19&gt;5,Notas!Z19,IF(Notas!AA19&gt;5,Notas!AA19,""))))))))))))))))))))))))</f>
        <v/>
      </c>
      <c r="V19" s="39" t="str">
        <f t="shared" si="5"/>
        <v>CURSAR</v>
      </c>
      <c r="W19" s="39" t="str">
        <f t="shared" si="0"/>
        <v/>
      </c>
      <c r="X19" s="31" t="str">
        <f t="shared" si="1"/>
        <v/>
      </c>
      <c r="Y19" s="43" t="str">
        <f>IF(V19="REGULAR",DATE(A19+2,4,0),"")</f>
        <v/>
      </c>
      <c r="Z19" s="31" t="str">
        <f t="shared" ca="1" si="2"/>
        <v/>
      </c>
      <c r="AA19" s="31" t="str">
        <f>IF(Y19:Y38="","",RANK(X19,$X$13:$X$32,0)-COUNTIF($X$13:$X$32,"&lt;0")+COUNTIF(Y$13:Y$13,X19)-1)</f>
        <v/>
      </c>
      <c r="AB19" s="31" t="str">
        <f>IF(X19="","",RANK(Z19,$Z$13:$Z$32,1)-COUNTIF($Z$13:$Z$32,"&lt;0")+COUNTIF($AA$13:AA19,AA19)-1)</f>
        <v/>
      </c>
      <c r="AC19" s="31" t="str">
        <f t="shared" si="7"/>
        <v/>
      </c>
      <c r="AD19" s="44" t="str">
        <f t="shared" si="4"/>
        <v/>
      </c>
    </row>
    <row r="20" spans="1:31" ht="15.75" customHeight="1" thickBot="1" x14ac:dyDescent="0.3">
      <c r="A20" s="102"/>
      <c r="B20" s="103"/>
      <c r="C20" s="103"/>
      <c r="D20" s="104"/>
      <c r="E20" s="103" t="s">
        <v>68</v>
      </c>
      <c r="F20" s="104"/>
      <c r="G20" s="91" t="str">
        <f>IF(COUNTIF(T13:T19,1)&gt;3,"Regimen de Promoción Aprobado","Regimen de Promoción No Aprobado")</f>
        <v>Regimen de Promoción No Aprobado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4"/>
      <c r="Y20" s="94"/>
      <c r="Z20" s="94"/>
      <c r="AA20" s="94"/>
      <c r="AB20" s="94"/>
      <c r="AC20" s="94"/>
      <c r="AD20" s="94"/>
      <c r="AE20" s="16"/>
    </row>
    <row r="21" spans="1:31" ht="15.75" thickBot="1" x14ac:dyDescent="0.3">
      <c r="A21" s="57"/>
      <c r="B21" s="34" t="s">
        <v>73</v>
      </c>
      <c r="C21" s="95" t="s">
        <v>25</v>
      </c>
      <c r="D21" s="95" t="s">
        <v>23</v>
      </c>
      <c r="E21" s="31">
        <v>8</v>
      </c>
      <c r="F21" s="31" t="s">
        <v>82</v>
      </c>
      <c r="G21" s="32">
        <v>3</v>
      </c>
      <c r="H21" s="33"/>
      <c r="I21" s="33"/>
      <c r="J21" s="33"/>
      <c r="K21" s="33"/>
      <c r="L21" s="34"/>
      <c r="M21" s="32"/>
      <c r="N21" s="33"/>
      <c r="O21" s="33"/>
      <c r="P21" s="33"/>
      <c r="Q21" s="33"/>
      <c r="R21" s="34"/>
      <c r="S21" s="56"/>
      <c r="T21" s="56"/>
      <c r="U21" s="31" t="str">
        <f>IF(Notas!C20&gt;5,Notas!C20,IF(Notas!D20&gt;5,Notas!D20,IF(Notas!E20&gt;5,Notas!E20,IF(Notas!F20&gt;5,Notas!F20,IF(Notas!G20&gt;5,Notas!G20,IF(Notas!H20&gt;5,Notas!H20,IF(Notas!I20&gt;5,Notas!I20,IF(Notas!J20&gt;5,Notas!J20,IF(Notas!K20&gt;5,Notas!K20,IF(Notas!L20&gt;5,Notas!L20,IF(Notas!M20&gt;5,Notas!M20,IF(Notas!N20&gt;5,Notas!N20,IF(Notas!O20&gt;5,Notas!O20,IF(Notas!P20&gt;5,Notas!P20,IF(Notas!Q20&gt;5,Notas!Q20,IF(Notas!R20&gt;5,Notas!R20,IF(Notas!S20&gt;5,Notas!S20,IF(Notas!T20&gt;5,Notas!T20,IF(Notas!U20&gt;5,Notas!U20,IF(Notas!V20&gt;5,Notas!V20,IF(Notas!W20&gt;5,Notas!W20,IF(Notas!X20&gt;5,Notas!X20,IF(Notas!Y20&gt;5,Notas!Y20,IF(Notas!Z20&gt;5,Notas!Z20,IF(Notas!AA20&gt;5,Notas!AA20,"")))))))))))))))))))))))))</f>
        <v/>
      </c>
      <c r="V21" s="31" t="str">
        <f t="shared" si="5"/>
        <v>FALTA REG.</v>
      </c>
      <c r="W21" s="31" t="str">
        <f t="shared" ref="W21:W26" si="8">IF(V21="REGULAR",IF(SUM(IF(M21&lt;&gt;"",VLOOKUP(M21,$E$13:$T$32,16,FALSE),0),IF(N21&lt;&gt;"",VLOOKUP(N21,$E$13:$T$32,16,FALSE),0),IF(O21&lt;&gt;"",VLOOKUP(O21,$E$13:$T$32,16,FALSE),0),IF(P21&lt;&gt;"",VLOOKUP(P21,$E$13:$T$32,16,FALSE),0),IF(Q21&lt;&gt;"",VLOOKUP(Q21,$E$13:$T$32,16,FALSE),0),IF(R21&lt;&gt;"",VLOOKUP(R21,$E$13:$T$32,16,FALSE),0),)=COUNTA(M21:R21),"RENDIR","FALTA APROB"),"")</f>
        <v/>
      </c>
      <c r="X21" s="31" t="str">
        <f t="shared" ref="X21:X32" si="9">IF(W21="RENDIR",COUNTIF($G$13:$R$32,E21),"")</f>
        <v/>
      </c>
      <c r="Y21" s="43" t="str">
        <f>IF(V21="REGULAR",DATE(A21+2,4,0),"")</f>
        <v/>
      </c>
      <c r="Z21" s="31" t="str">
        <f ca="1">IF(V21="REGULAR",DATE(A21+2,0,0)-TODAY(),"")</f>
        <v/>
      </c>
      <c r="AA21" s="31" t="str">
        <f>IF(Y21:Y40="","",RANK(X21,$X$13:$X$32,0)-COUNTIF($X$13:$X$32,"&lt;0")+COUNTIF(Y$13:Y$13,Y21)-1)</f>
        <v/>
      </c>
      <c r="AB21" s="31" t="str">
        <f>IF(X21="","",RANK(Z21,$Z$13:$Z$32,1)-COUNTIF($Z$13:$Z$32,"&lt;0")+COUNTIF($AA$13:AA21,AA21)-1)</f>
        <v/>
      </c>
      <c r="AC21" s="31" t="str">
        <f t="shared" si="7"/>
        <v/>
      </c>
      <c r="AD21" s="44" t="str">
        <f t="shared" ref="AD21:AD26" si="10">IF(AC21="","",RANK(AC21,$AC$13:$AC$32,1))</f>
        <v/>
      </c>
    </row>
    <row r="22" spans="1:31" ht="15.75" thickBot="1" x14ac:dyDescent="0.3">
      <c r="A22" s="55"/>
      <c r="B22" s="30" t="s">
        <v>72</v>
      </c>
      <c r="C22" s="96"/>
      <c r="D22" s="96"/>
      <c r="E22" s="35">
        <v>9</v>
      </c>
      <c r="F22" s="35" t="s">
        <v>89</v>
      </c>
      <c r="G22" s="36">
        <v>1</v>
      </c>
      <c r="H22" s="37">
        <v>2</v>
      </c>
      <c r="I22" s="37">
        <v>3</v>
      </c>
      <c r="J22" s="37"/>
      <c r="K22" s="37"/>
      <c r="L22" s="30"/>
      <c r="M22" s="36">
        <v>1</v>
      </c>
      <c r="N22" s="37">
        <v>2</v>
      </c>
      <c r="O22" s="37">
        <v>3</v>
      </c>
      <c r="P22" s="37">
        <v>4</v>
      </c>
      <c r="Q22" s="37"/>
      <c r="R22" s="30"/>
      <c r="S22" s="58"/>
      <c r="T22" s="58"/>
      <c r="U22" s="35" t="str">
        <f>IF(Notas!C21&gt;5,Notas!C21,IF(Notas!D21&gt;5,Notas!D21,IF(Notas!E21&gt;5,Notas!E21,IF(Notas!F21&gt;5,Notas!F21,IF(Notas!G21&gt;5,Notas!G21,IF(Notas!H21&gt;5,Notas!H21,IF(Notas!I21&gt;5,Notas!I21,IF(Notas!J21&gt;5,Notas!J21,IF(Notas!K21&gt;5,Notas!K21,IF(Notas!L21&gt;5,Notas!L21,IF(Notas!M21&gt;5,Notas!M21,IF(Notas!N21&gt;5,Notas!N21,IF(Notas!O21&gt;5,Notas!O21,IF(Notas!P21&gt;5,Notas!P21,IF(Notas!Q21&gt;5,Notas!Q21,IF(Notas!R21&gt;5,Notas!R21,IF(Notas!S21&gt;5,Notas!S21,IF(Notas!T21&gt;5,Notas!T21,IF(Notas!U21&gt;5,Notas!U21,IF(Notas!V21&gt;5,Notas!V21,IF(Notas!W21&gt;5,Notas!W21,IF(Notas!X21&gt;5,Notas!X21,IF(Notas!Y21&gt;5,Notas!Y21,IF(Notas!Z21&gt;5,Notas!Z21,IF(Notas!AA21&gt;5,Notas!AA21,"")))))))))))))))))))))))))</f>
        <v/>
      </c>
      <c r="V22" s="35" t="str">
        <f t="shared" si="5"/>
        <v>FALTA REG.</v>
      </c>
      <c r="W22" s="35" t="str">
        <f t="shared" si="8"/>
        <v/>
      </c>
      <c r="X22" s="31" t="str">
        <f t="shared" si="9"/>
        <v/>
      </c>
      <c r="Y22" s="43" t="str">
        <f t="shared" ref="Y22:Y26" si="11">IF(V22="REGULAR",DATE(A22+2,4,0),"")</f>
        <v/>
      </c>
      <c r="Z22" s="31" t="str">
        <f t="shared" ref="Z22:Z32" ca="1" si="12">IF(V22="REGULAR",DATE(A22+2,0,0)-TODAY(),"")</f>
        <v/>
      </c>
      <c r="AA22" s="31" t="str">
        <f t="shared" ref="AA22:AA26" si="13">IF(Y22:Y41="","",RANK(X22,$X$13:$X$32,0)-COUNTIF($X$13:$X$32,"&lt;0")+COUNTIF(Y$13:Y$13,Y22)-1)</f>
        <v/>
      </c>
      <c r="AB22" s="31" t="str">
        <f>IF(X22="","",RANK(Z22,$Z$13:$Z$32,1)-COUNTIF($Z$13:$Z$32,"&lt;0")+COUNTIF($AA$13:AA22,AA22)-1)</f>
        <v/>
      </c>
      <c r="AC22" s="31" t="str">
        <f t="shared" si="7"/>
        <v/>
      </c>
      <c r="AD22" s="44" t="str">
        <f t="shared" si="10"/>
        <v/>
      </c>
    </row>
    <row r="23" spans="1:31" ht="15.75" thickBot="1" x14ac:dyDescent="0.3">
      <c r="A23" s="55"/>
      <c r="B23" s="30" t="s">
        <v>69</v>
      </c>
      <c r="C23" s="96"/>
      <c r="D23" s="101"/>
      <c r="E23" s="35">
        <v>10</v>
      </c>
      <c r="F23" s="35" t="s">
        <v>83</v>
      </c>
      <c r="G23" s="36">
        <v>1</v>
      </c>
      <c r="H23" s="37">
        <v>2</v>
      </c>
      <c r="I23" s="37">
        <v>3</v>
      </c>
      <c r="J23" s="37">
        <v>8</v>
      </c>
      <c r="K23" s="37"/>
      <c r="L23" s="30"/>
      <c r="M23" s="36">
        <v>1</v>
      </c>
      <c r="N23" s="37">
        <v>2</v>
      </c>
      <c r="O23" s="37">
        <v>3</v>
      </c>
      <c r="P23" s="37">
        <v>4</v>
      </c>
      <c r="Q23" s="37"/>
      <c r="R23" s="30"/>
      <c r="S23" s="58"/>
      <c r="T23" s="58"/>
      <c r="U23" s="35" t="str">
        <f>IF(Notas!C22&gt;5,Notas!C22,IF(Notas!D22&gt;5,Notas!D22,IF(Notas!E22&gt;5,Notas!E22,IF(Notas!F22&gt;5,Notas!F22,IF(Notas!G22&gt;5,Notas!G22,IF(Notas!H22&gt;5,Notas!H22,IF(Notas!I22&gt;5,Notas!I22,IF(Notas!J22&gt;5,Notas!J22,IF(Notas!K22&gt;5,Notas!K22,IF(Notas!L22&gt;5,Notas!L22,IF(Notas!M22&gt;5,Notas!M22,IF(Notas!N22&gt;5,Notas!N22,IF(Notas!O22&gt;5,Notas!O22,IF(Notas!P22&gt;5,Notas!P22,IF(Notas!Q22&gt;5,Notas!Q22,IF(Notas!R22&gt;5,Notas!R22,IF(Notas!S22&gt;5,Notas!S22,IF(Notas!T22&gt;5,Notas!T22,IF(Notas!U22&gt;5,Notas!U22,IF(Notas!V22&gt;5,Notas!V22,IF(Notas!W22&gt;5,Notas!W22,IF(Notas!X22&gt;5,Notas!X22,IF(Notas!Y22&gt;5,Notas!Y22,IF(Notas!Z22&gt;5,Notas!Z22,IF(Notas!AA22&gt;5,Notas!AA22,"")))))))))))))))))))))))))</f>
        <v/>
      </c>
      <c r="V23" s="35" t="str">
        <f t="shared" si="5"/>
        <v>FALTA REG.</v>
      </c>
      <c r="W23" s="35" t="str">
        <f t="shared" si="8"/>
        <v/>
      </c>
      <c r="X23" s="31" t="str">
        <f t="shared" si="9"/>
        <v/>
      </c>
      <c r="Y23" s="43" t="str">
        <f t="shared" si="11"/>
        <v/>
      </c>
      <c r="Z23" s="31" t="str">
        <f t="shared" ca="1" si="12"/>
        <v/>
      </c>
      <c r="AA23" s="31" t="str">
        <f t="shared" si="13"/>
        <v/>
      </c>
      <c r="AB23" s="31" t="str">
        <f>IF(X23="","",RANK(Z23,$Z$13:$Z$32,1)-COUNTIF($Z$13:$Z$32,"&lt;0")+COUNTIF($AA$13:AA23,AA23)-1)</f>
        <v/>
      </c>
      <c r="AC23" s="31" t="str">
        <f t="shared" si="7"/>
        <v/>
      </c>
      <c r="AD23" s="44" t="str">
        <f t="shared" si="10"/>
        <v/>
      </c>
    </row>
    <row r="24" spans="1:31" ht="15.75" thickBot="1" x14ac:dyDescent="0.3">
      <c r="A24" s="55"/>
      <c r="B24" s="30" t="s">
        <v>69</v>
      </c>
      <c r="C24" s="96"/>
      <c r="D24" s="100" t="s">
        <v>25</v>
      </c>
      <c r="E24" s="35">
        <v>11</v>
      </c>
      <c r="F24" s="35" t="s">
        <v>84</v>
      </c>
      <c r="G24" s="36"/>
      <c r="H24" s="37"/>
      <c r="I24" s="37"/>
      <c r="J24" s="37"/>
      <c r="K24" s="37"/>
      <c r="L24" s="30"/>
      <c r="M24" s="36"/>
      <c r="N24" s="37"/>
      <c r="O24" s="37"/>
      <c r="P24" s="37"/>
      <c r="Q24" s="37"/>
      <c r="R24" s="30"/>
      <c r="S24" s="58"/>
      <c r="T24" s="58"/>
      <c r="U24" s="35" t="str">
        <f>IF(Notas!C23&gt;5,Notas!C23,IF(Notas!D23&gt;5,Notas!D23,IF(Notas!E23&gt;5,Notas!E23,IF(Notas!F23&gt;5,Notas!F23,IF(Notas!G23&gt;5,Notas!G23,IF(Notas!H23&gt;5,Notas!H23,IF(Notas!I23&gt;5,Notas!I23,IF(Notas!J23&gt;5,Notas!J23,IF(Notas!K23&gt;5,Notas!K23,IF(Notas!L23&gt;5,Notas!L23,IF(Notas!M23&gt;5,Notas!M23,IF(Notas!N23&gt;5,Notas!N23,IF(Notas!O23&gt;5,Notas!O23,IF(Notas!P23&gt;5,Notas!P23,IF(Notas!Q23&gt;5,Notas!Q23,IF(Notas!R23&gt;5,Notas!R23,IF(Notas!S23&gt;5,Notas!S23,IF(Notas!T23&gt;5,Notas!T23,IF(Notas!U23&gt;5,Notas!U23,IF(Notas!V23&gt;5,Notas!V23,IF(Notas!W23&gt;5,Notas!W23,IF(Notas!X23&gt;5,Notas!X23,IF(Notas!Y23&gt;5,Notas!Y23,IF(Notas!Z23&gt;5,Notas!Z23,IF(Notas!AA23&gt;5,Notas!AA23,"")))))))))))))))))))))))))</f>
        <v/>
      </c>
      <c r="V24" s="35" t="str">
        <f t="shared" si="5"/>
        <v>CURSAR</v>
      </c>
      <c r="W24" s="35" t="str">
        <f t="shared" si="8"/>
        <v/>
      </c>
      <c r="X24" s="31" t="str">
        <f t="shared" si="9"/>
        <v/>
      </c>
      <c r="Y24" s="43" t="str">
        <f t="shared" si="11"/>
        <v/>
      </c>
      <c r="Z24" s="31" t="str">
        <f t="shared" ca="1" si="12"/>
        <v/>
      </c>
      <c r="AA24" s="31" t="str">
        <f t="shared" si="13"/>
        <v/>
      </c>
      <c r="AB24" s="31" t="str">
        <f>IF(X24="","",RANK(Z24,$Z$13:$Z$32,1)-COUNTIF($Z$13:$Z$32,"&lt;0")+COUNTIF($AA$13:AA24,AA24)-1)</f>
        <v/>
      </c>
      <c r="AC24" s="31" t="str">
        <f t="shared" si="7"/>
        <v/>
      </c>
      <c r="AD24" s="44" t="str">
        <f t="shared" si="10"/>
        <v/>
      </c>
    </row>
    <row r="25" spans="1:31" ht="15.75" thickBot="1" x14ac:dyDescent="0.3">
      <c r="A25" s="55"/>
      <c r="B25" s="30" t="s">
        <v>70</v>
      </c>
      <c r="C25" s="96"/>
      <c r="D25" s="96"/>
      <c r="E25" s="35">
        <v>12</v>
      </c>
      <c r="F25" s="35" t="s">
        <v>85</v>
      </c>
      <c r="G25" s="36">
        <v>6</v>
      </c>
      <c r="H25" s="37"/>
      <c r="I25" s="37"/>
      <c r="J25" s="37"/>
      <c r="K25" s="37"/>
      <c r="L25" s="30"/>
      <c r="M25" s="36">
        <v>6</v>
      </c>
      <c r="N25" s="37"/>
      <c r="O25" s="37"/>
      <c r="P25" s="37"/>
      <c r="Q25" s="37"/>
      <c r="R25" s="30"/>
      <c r="S25" s="58"/>
      <c r="T25" s="58"/>
      <c r="U25" s="35" t="str">
        <f>IF(Notas!C24&gt;5,Notas!C24,IF(Notas!D24&gt;5,Notas!D24,IF(Notas!E24&gt;5,Notas!E24,IF(Notas!F24&gt;5,Notas!F24,IF(Notas!G24&gt;5,Notas!G24,IF(Notas!H24&gt;5,Notas!H24,IF(Notas!I24&gt;5,Notas!I24,IF(Notas!J24&gt;5,Notas!J24,IF(Notas!K24&gt;5,Notas!K24,IF(Notas!L24&gt;5,Notas!L24,IF(Notas!M24&gt;5,Notas!M24,IF(Notas!N24&gt;5,Notas!N24,IF(Notas!O24&gt;5,Notas!O24,IF(Notas!P24&gt;5,Notas!P24,IF(Notas!Q24&gt;5,Notas!Q24,IF(Notas!R24&gt;5,Notas!R24,IF(Notas!S24&gt;5,Notas!S24,IF(Notas!T24&gt;5,Notas!T24,IF(Notas!U24&gt;5,Notas!U24,IF(Notas!V24&gt;5,Notas!V24,IF(Notas!W24&gt;5,Notas!W24,IF(Notas!X24&gt;5,Notas!X24,IF(Notas!Y24&gt;5,Notas!Y24,IF(Notas!Z24&gt;5,Notas!Z24,IF(Notas!AA24&gt;5,Notas!AA24,"")))))))))))))))))))))))))</f>
        <v/>
      </c>
      <c r="V25" s="35" t="str">
        <f t="shared" si="5"/>
        <v>FALTA REG.</v>
      </c>
      <c r="W25" s="35" t="str">
        <f t="shared" si="8"/>
        <v/>
      </c>
      <c r="X25" s="31" t="str">
        <f t="shared" si="9"/>
        <v/>
      </c>
      <c r="Y25" s="43" t="str">
        <f t="shared" si="11"/>
        <v/>
      </c>
      <c r="Z25" s="31" t="str">
        <f t="shared" ca="1" si="12"/>
        <v/>
      </c>
      <c r="AA25" s="31" t="str">
        <f t="shared" si="13"/>
        <v/>
      </c>
      <c r="AB25" s="31" t="str">
        <f>IF(X25="","",RANK(Z25,$Z$13:$Z$32,1)-COUNTIF($Z$13:$Z$32,"&lt;0")+COUNTIF($AA$13:AA25,AA25)-1)</f>
        <v/>
      </c>
      <c r="AC25" s="31" t="str">
        <f t="shared" si="7"/>
        <v/>
      </c>
      <c r="AD25" s="44" t="str">
        <f t="shared" si="10"/>
        <v/>
      </c>
    </row>
    <row r="26" spans="1:31" ht="15.75" thickBot="1" x14ac:dyDescent="0.3">
      <c r="A26" s="55"/>
      <c r="B26" s="30" t="s">
        <v>71</v>
      </c>
      <c r="C26" s="96"/>
      <c r="D26" s="97"/>
      <c r="E26" s="35">
        <v>13</v>
      </c>
      <c r="F26" s="35" t="s">
        <v>86</v>
      </c>
      <c r="G26" s="36">
        <v>7</v>
      </c>
      <c r="H26" s="37"/>
      <c r="I26" s="37"/>
      <c r="J26" s="37"/>
      <c r="K26" s="37"/>
      <c r="L26" s="30"/>
      <c r="M26" s="36">
        <v>7</v>
      </c>
      <c r="N26" s="37"/>
      <c r="O26" s="37"/>
      <c r="P26" s="37"/>
      <c r="Q26" s="37"/>
      <c r="R26" s="30"/>
      <c r="S26" s="58"/>
      <c r="T26" s="58"/>
      <c r="U26" s="35" t="str">
        <f>IF(Notas!C25&gt;5,Notas!C25,IF(Notas!D25&gt;5,Notas!D25,IF(Notas!E25&gt;5,Notas!E25,IF(Notas!F25&gt;5,Notas!F25,IF(Notas!G25&gt;5,Notas!G25,IF(Notas!H25&gt;5,Notas!H25,IF(Notas!I25&gt;5,Notas!I25,IF(Notas!J25&gt;5,Notas!J25,IF(Notas!K25&gt;5,Notas!K25,IF(Notas!L25&gt;5,Notas!L25,IF(Notas!M25&gt;5,Notas!M25,IF(Notas!N25&gt;5,Notas!N25,IF(Notas!O25&gt;5,Notas!O25,IF(Notas!P25&gt;5,Notas!P25,IF(Notas!Q25&gt;5,Notas!Q25,IF(Notas!R25&gt;5,Notas!R25,IF(Notas!S25&gt;5,Notas!S25,IF(Notas!T25&gt;5,Notas!T25,IF(Notas!U25&gt;5,Notas!U25,IF(Notas!V25&gt;5,Notas!V25,IF(Notas!W25&gt;5,Notas!W25,IF(Notas!X25&gt;5,Notas!X25,IF(Notas!Y25&gt;5,Notas!Y25,IF(Notas!Z25&gt;5,Notas!Z25,IF(Notas!AA25&gt;5,Notas!AA25,"")))))))))))))))))))))))))</f>
        <v/>
      </c>
      <c r="V26" s="39" t="str">
        <f t="shared" si="5"/>
        <v>FALTA REG.</v>
      </c>
      <c r="W26" s="35" t="str">
        <f t="shared" si="8"/>
        <v/>
      </c>
      <c r="X26" s="31" t="str">
        <f t="shared" si="9"/>
        <v/>
      </c>
      <c r="Y26" s="43" t="str">
        <f t="shared" si="11"/>
        <v/>
      </c>
      <c r="Z26" s="31" t="str">
        <f t="shared" ca="1" si="12"/>
        <v/>
      </c>
      <c r="AA26" s="31" t="str">
        <f t="shared" si="13"/>
        <v/>
      </c>
      <c r="AB26" s="31" t="str">
        <f>IF(X26="","",RANK(Z26,$Z$13:$Z$32,1)-COUNTIF($Z$13:$Z$32,"&lt;0")+COUNTIF($AA$13:AA26,AA26)-1)</f>
        <v/>
      </c>
      <c r="AC26" s="31" t="str">
        <f t="shared" si="7"/>
        <v/>
      </c>
      <c r="AD26" s="44" t="str">
        <f t="shared" si="10"/>
        <v/>
      </c>
    </row>
    <row r="27" spans="1:31" ht="15.75" customHeight="1" thickBot="1" x14ac:dyDescent="0.3">
      <c r="A27" s="105"/>
      <c r="B27" s="105"/>
      <c r="C27" s="105"/>
      <c r="D27" s="105"/>
      <c r="E27" s="105" t="s">
        <v>68</v>
      </c>
      <c r="F27" s="105"/>
      <c r="G27" s="91" t="str">
        <f>IF(COUNTIF(T13:T19,"1")&gt;6,IF(COUNTIF(T21:T26,"1")&gt;3,"Regimen de Promoción Aprobado","Regimen de Promoción No Aprobado"),"Regimen de Promoción No Aprobado")</f>
        <v>Regimen de Promoción No Aprobado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1" t="str">
        <f t="shared" si="9"/>
        <v/>
      </c>
      <c r="Y27" s="92"/>
      <c r="Z27" s="92"/>
      <c r="AA27" s="92"/>
      <c r="AB27" s="92"/>
      <c r="AC27" s="92"/>
      <c r="AD27" s="93"/>
      <c r="AE27" s="16"/>
    </row>
    <row r="28" spans="1:31" ht="15.75" thickBot="1" x14ac:dyDescent="0.3">
      <c r="A28" s="57"/>
      <c r="B28" s="34" t="s">
        <v>71</v>
      </c>
      <c r="C28" s="95" t="s">
        <v>26</v>
      </c>
      <c r="D28" s="95" t="s">
        <v>23</v>
      </c>
      <c r="E28" s="31">
        <v>14</v>
      </c>
      <c r="F28" s="31" t="s">
        <v>87</v>
      </c>
      <c r="G28" s="32">
        <v>8</v>
      </c>
      <c r="H28" s="33"/>
      <c r="I28" s="33"/>
      <c r="J28" s="33"/>
      <c r="K28" s="33"/>
      <c r="L28" s="34"/>
      <c r="M28" s="32"/>
      <c r="N28" s="33"/>
      <c r="O28" s="33"/>
      <c r="P28" s="33"/>
      <c r="Q28" s="33"/>
      <c r="R28" s="34"/>
      <c r="S28" s="56"/>
      <c r="T28" s="56"/>
      <c r="U28" s="31" t="str">
        <f>IF(Notas!C26&gt;5,Notas!C26,IF(Notas!D26&gt;5,Notas!D26,IF(Notas!E26&gt;5,Notas!E26,IF(Notas!F26&gt;5,Notas!F26,IF(Notas!G26&gt;5,Notas!G26,IF(Notas!H26&gt;5,Notas!H26,IF(Notas!I26&gt;5,Notas!I26,IF(Notas!J26&gt;5,Notas!J26,IF(Notas!K26&gt;5,Notas!K26,IF(Notas!L26&gt;5,Notas!L26,IF(Notas!M26&gt;5,Notas!M26,IF(Notas!N26&gt;5,Notas!N26,IF(Notas!O26&gt;5,Notas!O26,IF(Notas!P26&gt;5,Notas!P26,IF(Notas!Q26&gt;5,Notas!Q26,IF(Notas!R26&gt;5,Notas!R26,IF(Notas!S26&gt;5,Notas!S26,IF(Notas!T26&gt;5,Notas!T26,IF(Notas!U26&gt;5,Notas!U26,IF(Notas!V26&gt;5,Notas!V26,IF(Notas!W26&gt;5,Notas!W26,IF(Notas!X26&gt;5,Notas!X26,IF(Notas!Y26&gt;5,Notas!Y26,IF(Notas!Z26&gt;5,Notas!Z26,IF(Notas!AA26&gt;5,Notas!AA26,"")))))))))))))))))))))))))</f>
        <v/>
      </c>
      <c r="V28" s="31" t="str">
        <f t="shared" si="5"/>
        <v>FALTA REG.</v>
      </c>
      <c r="W28" s="31" t="str">
        <f>IF(V28="REGULAR",IF(SUM(IF(M28&lt;&gt;"",VLOOKUP(M28,$E$13:$T$32,16,FALSE),0),IF(N28&lt;&gt;"",VLOOKUP(N28,$E$13:$T$32,16,FALSE),0),IF(O28&lt;&gt;"",VLOOKUP(O28,$E$13:$T$32,16,FALSE),0),IF(P28&lt;&gt;"",VLOOKUP(P28,$E$13:$T$32,16,FALSE),0),IF(Q28&lt;&gt;"",VLOOKUP(Q28,$E$13:$T$32,16,FALSE),0),IF(R28&lt;&gt;"",VLOOKUP(R28,$E$13:$T$32,16,FALSE),0),)=COUNTA(M28:R28),"RENDIR","FALTA APROB"),"")</f>
        <v/>
      </c>
      <c r="X28" s="31" t="str">
        <f t="shared" si="9"/>
        <v/>
      </c>
      <c r="Y28" s="43" t="str">
        <f>IF(V28="REGULAR",DATE(A28+2,4,0),"")</f>
        <v/>
      </c>
      <c r="Z28" s="31" t="str">
        <f t="shared" ca="1" si="12"/>
        <v/>
      </c>
      <c r="AA28" s="31" t="str">
        <f>IF(Y28:Y48="","",RANK(X28,$X$13:$X$32,0)-COUNTIF($X$13:$X$32,"&lt;0")+COUNTIF(Y$13:Y$13,Y28)-1)</f>
        <v/>
      </c>
      <c r="AB28" s="31" t="str">
        <f>IF(X28="","",RANK(Z28,$Z$13:$Z$32,1)-COUNTIF($Z$13:$Z$32,"&lt;0")+COUNTIF($AA$13:AA28,AA28)-1)</f>
        <v/>
      </c>
      <c r="AC28" s="31" t="str">
        <f t="shared" si="7"/>
        <v/>
      </c>
      <c r="AD28" s="44" t="str">
        <f>IF(AC28="","",RANK(AC28,$AC$13:$AC$32,1))</f>
        <v/>
      </c>
    </row>
    <row r="29" spans="1:31" ht="15.75" thickBot="1" x14ac:dyDescent="0.3">
      <c r="A29" s="55"/>
      <c r="B29" s="30" t="s">
        <v>73</v>
      </c>
      <c r="C29" s="96"/>
      <c r="D29" s="101"/>
      <c r="E29" s="35">
        <v>15</v>
      </c>
      <c r="F29" s="35" t="s">
        <v>91</v>
      </c>
      <c r="G29" s="36">
        <v>8</v>
      </c>
      <c r="H29" s="37">
        <v>9</v>
      </c>
      <c r="I29" s="37"/>
      <c r="J29" s="37"/>
      <c r="K29" s="37"/>
      <c r="L29" s="30"/>
      <c r="M29" s="36">
        <v>3</v>
      </c>
      <c r="N29" s="37">
        <v>9</v>
      </c>
      <c r="O29" s="37"/>
      <c r="P29" s="37"/>
      <c r="Q29" s="37"/>
      <c r="R29" s="30"/>
      <c r="S29" s="58"/>
      <c r="T29" s="58"/>
      <c r="U29" s="35" t="str">
        <f>IF(Notas!C27&gt;5,Notas!C27,IF(Notas!D27&gt;5,Notas!D27,IF(Notas!E27&gt;5,Notas!E27,IF(Notas!F27&gt;5,Notas!F27,IF(Notas!G27&gt;5,Notas!G27,IF(Notas!H27&gt;5,Notas!H27,IF(Notas!I27&gt;5,Notas!I27,IF(Notas!J27&gt;5,Notas!J27,IF(Notas!K27&gt;5,Notas!K27,IF(Notas!L27&gt;5,Notas!L27,IF(Notas!M27&gt;5,Notas!M27,IF(Notas!N27&gt;5,Notas!N27,IF(Notas!O27&gt;5,Notas!O27,IF(Notas!P27&gt;5,Notas!P27,IF(Notas!Q27&gt;5,Notas!Q27,IF(Notas!R27&gt;5,Notas!R27,IF(Notas!S27&gt;5,Notas!S27,IF(Notas!T27&gt;5,Notas!T27,IF(Notas!U27&gt;5,Notas!U27,IF(Notas!V27&gt;5,Notas!V27,IF(Notas!W27&gt;5,Notas!W27,IF(Notas!X27&gt;5,Notas!X27,IF(Notas!Y27&gt;5,Notas!Y27,IF(Notas!Z27&gt;5,Notas!Z27,IF(Notas!AA27&gt;5,Notas!AA27,"")))))))))))))))))))))))))</f>
        <v/>
      </c>
      <c r="V29" s="35" t="str">
        <f t="shared" si="5"/>
        <v>FALTA REG.</v>
      </c>
      <c r="W29" s="35" t="str">
        <f>IF(V29="REGULAR",IF(SUM(IF(M29&lt;&gt;"",VLOOKUP(M29,$E$13:$T$32,16,FALSE),0),IF(N29&lt;&gt;"",VLOOKUP(N29,$E$13:$T$32,16,FALSE),0),IF(O29&lt;&gt;"",VLOOKUP(O29,$E$13:$T$32,16,FALSE),0),IF(P29&lt;&gt;"",VLOOKUP(P29,$E$13:$T$32,16,FALSE),0),IF(Q29&lt;&gt;"",VLOOKUP(Q29,$E$13:$T$32,16,FALSE),0),IF(R29&lt;&gt;"",VLOOKUP(R29,$E$13:$T$32,16,FALSE),0),)=COUNTA(M29:R29),"RENDIR","FALTA APROB"),"")</f>
        <v/>
      </c>
      <c r="X29" s="31" t="str">
        <f t="shared" si="9"/>
        <v/>
      </c>
      <c r="Y29" s="43" t="str">
        <f t="shared" ref="Y29:Y32" si="14">IF(V29="REGULAR",DATE(A29+2,4,0),"")</f>
        <v/>
      </c>
      <c r="Z29" s="31" t="str">
        <f t="shared" ca="1" si="12"/>
        <v/>
      </c>
      <c r="AA29" s="31" t="str">
        <f>IF(Y29:Y49="","",RANK(X29,$X$13:$X$32,0)-COUNTIF($X$13:$X$32,"&lt;0")+COUNTIF(Y$13:Y$13,Y29)-1)</f>
        <v/>
      </c>
      <c r="AB29" s="31" t="str">
        <f>IF(X29="","",RANK(Z29,$Z$13:$Z$32,1)-COUNTIF($Z$13:$Z$32,"&lt;0")+COUNTIF($AA$13:AA29,AA29)-1)</f>
        <v/>
      </c>
      <c r="AC29" s="31" t="str">
        <f t="shared" si="7"/>
        <v/>
      </c>
      <c r="AD29" s="44" t="str">
        <f>IF(AC29="","",RANK(AC29,$AC$13:$AC$32,1))</f>
        <v/>
      </c>
    </row>
    <row r="30" spans="1:31" ht="15.75" thickBot="1" x14ac:dyDescent="0.3">
      <c r="A30" s="55"/>
      <c r="B30" s="30" t="s">
        <v>72</v>
      </c>
      <c r="C30" s="96"/>
      <c r="D30" s="100" t="s">
        <v>25</v>
      </c>
      <c r="E30" s="35">
        <v>16</v>
      </c>
      <c r="F30" s="35" t="s">
        <v>96</v>
      </c>
      <c r="G30" s="36">
        <v>15</v>
      </c>
      <c r="H30" s="37"/>
      <c r="I30" s="37"/>
      <c r="J30" s="37"/>
      <c r="K30" s="37"/>
      <c r="L30" s="30"/>
      <c r="M30" s="36">
        <v>3</v>
      </c>
      <c r="N30" s="37">
        <v>9</v>
      </c>
      <c r="O30" s="37">
        <v>14</v>
      </c>
      <c r="P30" s="37">
        <v>15</v>
      </c>
      <c r="Q30" s="37"/>
      <c r="R30" s="30"/>
      <c r="S30" s="58"/>
      <c r="T30" s="58"/>
      <c r="U30" s="35" t="str">
        <f>IF(Notas!C28&gt;5,Notas!C28,IF(Notas!D28&gt;5,Notas!D28,IF(Notas!E28&gt;5,Notas!E28,IF(Notas!F28&gt;5,Notas!F28,IF(Notas!G28&gt;5,Notas!G28,IF(Notas!H28&gt;5,Notas!H28,IF(Notas!I28&gt;5,Notas!I28,IF(Notas!J28&gt;5,Notas!J28,IF(Notas!K28&gt;5,Notas!K28,IF(Notas!L28&gt;5,Notas!L28,IF(Notas!M28&gt;5,Notas!M28,IF(Notas!N28&gt;5,Notas!N28,IF(Notas!O28&gt;5,Notas!O28,IF(Notas!P28&gt;5,Notas!P28,IF(Notas!Q28&gt;5,Notas!Q28,IF(Notas!R28&gt;5,Notas!R28,IF(Notas!S28&gt;5,Notas!S28,IF(Notas!T28&gt;5,Notas!T28,IF(Notas!U28&gt;5,Notas!U28,IF(Notas!V28&gt;5,Notas!V28,IF(Notas!W28&gt;5,Notas!W28,IF(Notas!X28&gt;5,Notas!X28,IF(Notas!Y28&gt;5,Notas!Y28,IF(Notas!Z28&gt;5,Notas!Z28,IF(Notas!AA28&gt;5,Notas!AA28,"")))))))))))))))))))))))))</f>
        <v/>
      </c>
      <c r="V30" s="35" t="str">
        <f t="shared" si="5"/>
        <v>FALTA REG.</v>
      </c>
      <c r="W30" s="35" t="str">
        <f>IF(V30="REGULAR",IF(SUM(IF(M30&lt;&gt;"",VLOOKUP(M30,$E$13:$T$32,16,FALSE),0),IF(N30&lt;&gt;"",VLOOKUP(N30,$E$13:$T$32,16,FALSE),0),IF(O30&lt;&gt;"",VLOOKUP(O30,$E$13:$T$32,16,FALSE),0),IF(P30&lt;&gt;"",VLOOKUP(P30,$E$13:$T$32,16,FALSE),0),IF(Q30&lt;&gt;"",VLOOKUP(Q30,$E$13:$T$32,16,FALSE),0),IF(R30&lt;&gt;"",VLOOKUP(R30,$E$13:$T$32,16,FALSE),0),)=COUNTA(M30:R30),"RENDIR","FALTA APROB"),"")</f>
        <v/>
      </c>
      <c r="X30" s="31" t="str">
        <f t="shared" si="9"/>
        <v/>
      </c>
      <c r="Y30" s="43" t="str">
        <f t="shared" si="14"/>
        <v/>
      </c>
      <c r="Z30" s="31" t="str">
        <f t="shared" ca="1" si="12"/>
        <v/>
      </c>
      <c r="AA30" s="31" t="str">
        <f>IF(Y30:Y50="","",RANK(X30,$X$13:$X$32,0)-COUNTIF($X$13:$X$32,"&lt;0")+COUNTIF(Y$13:Y$13,Y30)-1)</f>
        <v/>
      </c>
      <c r="AB30" s="31" t="str">
        <f>IF(X30="","",RANK(Z30,$Z$13:$Z$32,1)-COUNTIF($Z$13:$Z$32,"&lt;0")+COUNTIF($AA$13:AA30,AA30)-1)</f>
        <v/>
      </c>
      <c r="AC30" s="31" t="str">
        <f t="shared" si="7"/>
        <v/>
      </c>
      <c r="AD30" s="44" t="str">
        <f>IF(AC30="","",RANK(AC30,$AC$13:$AC$32,1))</f>
        <v/>
      </c>
    </row>
    <row r="31" spans="1:31" ht="15.75" thickBot="1" x14ac:dyDescent="0.3">
      <c r="A31" s="55"/>
      <c r="B31" s="30" t="s">
        <v>72</v>
      </c>
      <c r="C31" s="96"/>
      <c r="D31" s="96"/>
      <c r="E31" s="35">
        <v>17</v>
      </c>
      <c r="F31" s="35" t="s">
        <v>92</v>
      </c>
      <c r="G31" s="36"/>
      <c r="H31" s="37"/>
      <c r="I31" s="37"/>
      <c r="J31" s="37"/>
      <c r="K31" s="37"/>
      <c r="L31" s="30"/>
      <c r="M31" s="36"/>
      <c r="N31" s="37"/>
      <c r="O31" s="37"/>
      <c r="P31" s="37"/>
      <c r="Q31" s="37"/>
      <c r="R31" s="30"/>
      <c r="S31" s="58"/>
      <c r="T31" s="58"/>
      <c r="U31" s="35" t="str">
        <f>IF(Notas!C29&gt;5,Notas!C29,IF(Notas!D29&gt;5,Notas!D29,IF(Notas!E29&gt;5,Notas!E29,IF(Notas!F29&gt;5,Notas!F29,IF(Notas!G29&gt;5,Notas!G29,IF(Notas!H29&gt;5,Notas!H29,IF(Notas!I29&gt;5,Notas!I29,IF(Notas!J29&gt;5,Notas!J29,IF(Notas!K29&gt;5,Notas!K29,IF(Notas!L29&gt;5,Notas!L29,IF(Notas!M29&gt;5,Notas!M29,IF(Notas!N29&gt;5,Notas!N29,IF(Notas!O29&gt;5,Notas!O29,IF(Notas!P29&gt;5,Notas!P29,IF(Notas!Q29&gt;5,Notas!Q29,IF(Notas!R29&gt;5,Notas!R29,IF(Notas!S29&gt;5,Notas!S29,IF(Notas!T29&gt;5,Notas!T29,IF(Notas!U29&gt;5,Notas!U29,IF(Notas!V29&gt;5,Notas!V29,IF(Notas!W29&gt;5,Notas!W29,IF(Notas!X29&gt;5,Notas!X29,IF(Notas!Y29&gt;5,Notas!Y29,IF(Notas!Z29&gt;5,Notas!Z29,IF(Notas!AA29&gt;5,Notas!AA29,"")))))))))))))))))))))))))</f>
        <v/>
      </c>
      <c r="V31" s="35" t="str">
        <f t="shared" si="5"/>
        <v>CURSAR</v>
      </c>
      <c r="W31" s="35" t="str">
        <f>IF(V31="REGULAR",IF(SUM(IF(M31&lt;&gt;"",VLOOKUP(M31,$E$13:$T$32,16,FALSE),0),IF(N31&lt;&gt;"",VLOOKUP(N31,$E$13:$T$32,16,FALSE),0),IF(O31&lt;&gt;"",VLOOKUP(O31,$E$13:$T$32,16,FALSE),0),IF(P31&lt;&gt;"",VLOOKUP(P31,$E$13:$T$32,16,FALSE),0),IF(Q31&lt;&gt;"",VLOOKUP(Q31,$E$13:$T$32,16,FALSE),0),IF(R31&lt;&gt;"",VLOOKUP(R31,$E$13:$T$32,16,FALSE),0),)=COUNTA(M31:R31),"RENDIR","FALTA APROB"),"")</f>
        <v/>
      </c>
      <c r="X31" s="31" t="str">
        <f t="shared" si="9"/>
        <v/>
      </c>
      <c r="Y31" s="43" t="str">
        <f t="shared" si="14"/>
        <v/>
      </c>
      <c r="Z31" s="31" t="str">
        <f t="shared" ca="1" si="12"/>
        <v/>
      </c>
      <c r="AA31" s="31" t="str">
        <f>IF(Y31:Y51="","",RANK(X31,$X$13:$X$32,0)-COUNTIF($X$13:$X$32,"&lt;0")+COUNTIF(Y$13:Y$13,Y31)-1)</f>
        <v/>
      </c>
      <c r="AB31" s="31" t="str">
        <f>IF(X31="","",RANK(Z31,$Z$13:$Z$32,1)-COUNTIF($Z$13:$Z$32,"&lt;0")+COUNTIF($AA$13:AA31,AA31)-1)</f>
        <v/>
      </c>
      <c r="AC31" s="31" t="str">
        <f t="shared" si="7"/>
        <v/>
      </c>
      <c r="AD31" s="44" t="str">
        <f>IF(AC31="","",RANK(AC31,$AC$13:$AC$32,1))</f>
        <v/>
      </c>
    </row>
    <row r="32" spans="1:31" ht="15.75" thickBot="1" x14ac:dyDescent="0.3">
      <c r="A32" s="60"/>
      <c r="B32" s="42" t="s">
        <v>70</v>
      </c>
      <c r="C32" s="97"/>
      <c r="D32" s="97"/>
      <c r="E32" s="39">
        <v>18</v>
      </c>
      <c r="F32" s="39" t="s">
        <v>93</v>
      </c>
      <c r="G32" s="40">
        <v>13</v>
      </c>
      <c r="H32" s="41"/>
      <c r="I32" s="41"/>
      <c r="J32" s="41"/>
      <c r="K32" s="41"/>
      <c r="L32" s="42"/>
      <c r="M32" s="40">
        <v>13</v>
      </c>
      <c r="N32" s="41"/>
      <c r="O32" s="41"/>
      <c r="P32" s="41"/>
      <c r="Q32" s="41"/>
      <c r="R32" s="42"/>
      <c r="S32" s="59"/>
      <c r="T32" s="59"/>
      <c r="U32" s="39" t="str">
        <f>IF(Notas!C30&gt;5,Notas!C30,IF(Notas!D30&gt;5,Notas!D30,IF(Notas!E30&gt;5,Notas!E30,IF(Notas!F30&gt;5,Notas!F30,IF(Notas!G30&gt;5,Notas!G30,IF(Notas!H30&gt;5,Notas!H30,IF(Notas!I30&gt;5,Notas!I30,IF(Notas!J30&gt;5,Notas!J30,IF(Notas!K30&gt;5,Notas!K30,IF(Notas!L30&gt;5,Notas!L30,IF(Notas!M30&gt;5,Notas!M30,IF(Notas!N30&gt;5,Notas!N30,IF(Notas!O30&gt;5,Notas!O30,IF(Notas!P30&gt;5,Notas!P30,IF(Notas!Q30&gt;5,Notas!Q30,IF(Notas!R30&gt;5,Notas!R30,IF(Notas!S30&gt;5,Notas!S30,IF(Notas!T30&gt;5,Notas!T30,IF(Notas!U30&gt;5,Notas!U30,IF(Notas!V30&gt;5,Notas!V30,IF(Notas!W30&gt;5,Notas!W30,IF(Notas!X30&gt;5,Notas!X30,IF(Notas!Y30&gt;5,Notas!Y30,IF(Notas!Z30&gt;5,Notas!Z30,IF(Notas!AA30&gt;5,Notas!AA30,"")))))))))))))))))))))))))</f>
        <v/>
      </c>
      <c r="V32" s="35" t="str">
        <f t="shared" si="5"/>
        <v>FALTA REG.</v>
      </c>
      <c r="W32" s="39" t="str">
        <f>IF(V32="REGULAR",IF(SUM(IF(M32&lt;&gt;"",VLOOKUP(M32,$E$13:$T$32,16,FALSE),0),IF(N32&lt;&gt;"",VLOOKUP(N32,$E$13:$T$32,16,FALSE),0),IF(O32&lt;&gt;"",VLOOKUP(O32,$E$13:$T$32,16,FALSE),0),IF(P32&lt;&gt;"",VLOOKUP(P32,$E$13:$T$32,16,FALSE),0),IF(Q32&lt;&gt;"",VLOOKUP(Q32,$E$13:$T$32,16,FALSE),0),IF(R32&lt;&gt;"",VLOOKUP(R32,$E$13:$T$32,16,FALSE),0),)=COUNTA(M32:R32),"RENDIR","FALTA APROB"),"")</f>
        <v/>
      </c>
      <c r="X32" s="88" t="str">
        <f t="shared" si="9"/>
        <v/>
      </c>
      <c r="Y32" s="43" t="str">
        <f t="shared" si="14"/>
        <v/>
      </c>
      <c r="Z32" s="88" t="str">
        <f t="shared" ca="1" si="12"/>
        <v/>
      </c>
      <c r="AA32" s="88" t="str">
        <f>IF(Y32:Y52="","",RANK(X32,$X$13:$X$32,0)-COUNTIF($X$13:$X$32,"&lt;0")+COUNTIF(Y$13:Y$13,Y32)-1)</f>
        <v/>
      </c>
      <c r="AB32" s="88" t="str">
        <f>IF(X32="","",RANK(Z32,$Z$13:$Z$32,1)-COUNTIF($Z$13:$Z$32,"&lt;0")+COUNTIF($AA$13:AA32,AA32)-1)</f>
        <v/>
      </c>
      <c r="AC32" s="88" t="str">
        <f t="shared" si="7"/>
        <v/>
      </c>
      <c r="AD32" s="89" t="str">
        <f>IF(AC32="","",RANK(AC32,$AC$13:$AC$32,1))</f>
        <v/>
      </c>
    </row>
    <row r="33" spans="1:30" ht="15.75" thickBot="1" x14ac:dyDescent="0.3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</row>
    <row r="34" spans="1:30" x14ac:dyDescent="0.25">
      <c r="A34" s="61"/>
      <c r="B34" s="61"/>
      <c r="C34" s="61"/>
      <c r="D34" s="61"/>
      <c r="E34" s="61"/>
      <c r="F34" s="61"/>
      <c r="G34" s="45">
        <f>COUNTIF($V$13:$V$32,"Cursar")</f>
        <v>9</v>
      </c>
      <c r="H34" s="140" t="s">
        <v>27</v>
      </c>
      <c r="I34" s="140"/>
      <c r="J34" s="140"/>
      <c r="K34" s="140"/>
      <c r="L34" s="14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</row>
    <row r="35" spans="1:30" x14ac:dyDescent="0.25">
      <c r="A35" s="61"/>
      <c r="B35" s="61"/>
      <c r="C35" s="61"/>
      <c r="D35" s="61"/>
      <c r="E35" s="61"/>
      <c r="F35" s="61"/>
      <c r="G35" s="46">
        <f>COUNTIF($V$13:$V$32,"Regular")</f>
        <v>0</v>
      </c>
      <c r="H35" s="142" t="s">
        <v>28</v>
      </c>
      <c r="I35" s="142"/>
      <c r="J35" s="142"/>
      <c r="K35" s="142"/>
      <c r="L35" s="143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</row>
    <row r="36" spans="1:30" x14ac:dyDescent="0.25">
      <c r="A36" s="61"/>
      <c r="B36" s="61"/>
      <c r="C36" s="61"/>
      <c r="D36" s="61"/>
      <c r="E36" s="61"/>
      <c r="F36" s="61"/>
      <c r="G36" s="47">
        <f>COUNTIF($V$13:$V$32,"APROBADA")</f>
        <v>0</v>
      </c>
      <c r="H36" s="150" t="s">
        <v>29</v>
      </c>
      <c r="I36" s="150"/>
      <c r="J36" s="150"/>
      <c r="K36" s="150"/>
      <c r="L36" s="15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</row>
    <row r="37" spans="1:30" x14ac:dyDescent="0.25">
      <c r="A37" s="61"/>
      <c r="B37" s="61"/>
      <c r="C37" s="61"/>
      <c r="D37" s="61"/>
      <c r="E37" s="61"/>
      <c r="F37" s="61"/>
      <c r="G37" s="48">
        <f>38-G35-G36</f>
        <v>38</v>
      </c>
      <c r="H37" s="148" t="s">
        <v>30</v>
      </c>
      <c r="I37" s="148"/>
      <c r="J37" s="148"/>
      <c r="K37" s="148"/>
      <c r="L37" s="149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</row>
    <row r="38" spans="1:30" x14ac:dyDescent="0.25">
      <c r="A38" s="61"/>
      <c r="B38" s="61"/>
      <c r="C38" s="61"/>
      <c r="D38" s="61"/>
      <c r="E38" s="61"/>
      <c r="F38" s="61"/>
      <c r="G38" s="49">
        <f>38-G36</f>
        <v>38</v>
      </c>
      <c r="H38" s="146" t="s">
        <v>31</v>
      </c>
      <c r="I38" s="146"/>
      <c r="J38" s="146"/>
      <c r="K38" s="146"/>
      <c r="L38" s="147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</row>
    <row r="39" spans="1:30" x14ac:dyDescent="0.25">
      <c r="A39" s="61"/>
      <c r="B39" s="61"/>
      <c r="C39" s="61"/>
      <c r="D39" s="61"/>
      <c r="E39" s="61"/>
      <c r="F39" s="61"/>
      <c r="G39" s="50" t="str">
        <f>IF(U13="","",SUM(U13:U19,U21:U26,U28:U32,#REF!,#REF!)/COUNT(U13:U19,U21:U26,U28:U32,#REF!,#REF!))</f>
        <v/>
      </c>
      <c r="H39" s="144" t="s">
        <v>32</v>
      </c>
      <c r="I39" s="144"/>
      <c r="J39" s="144"/>
      <c r="K39" s="144"/>
      <c r="L39" s="145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</row>
    <row r="40" spans="1:30" x14ac:dyDescent="0.25">
      <c r="A40" s="61"/>
      <c r="B40" s="61"/>
      <c r="C40" s="61"/>
      <c r="D40" s="61"/>
      <c r="E40" s="61"/>
      <c r="F40" s="61"/>
      <c r="G40" s="51" t="str">
        <f>IF(Notas!AB13="","",AVERAGEIF(Notas!AB13:AB30,"&gt;0",Notas!AB13:AB30))</f>
        <v/>
      </c>
      <c r="H40" s="134" t="s">
        <v>33</v>
      </c>
      <c r="I40" s="134"/>
      <c r="J40" s="134"/>
      <c r="K40" s="134"/>
      <c r="L40" s="135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</row>
    <row r="41" spans="1:30" x14ac:dyDescent="0.25">
      <c r="A41" s="61"/>
      <c r="B41" s="61"/>
      <c r="C41" s="61"/>
      <c r="D41" s="61"/>
      <c r="E41" s="61"/>
      <c r="F41" s="61"/>
      <c r="G41" s="52">
        <f>SUM(Notas!AC13:AC30)</f>
        <v>0</v>
      </c>
      <c r="H41" s="136" t="s">
        <v>34</v>
      </c>
      <c r="I41" s="136"/>
      <c r="J41" s="136"/>
      <c r="K41" s="136"/>
      <c r="L41" s="137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</row>
    <row r="42" spans="1:30" ht="15.75" thickBot="1" x14ac:dyDescent="0.3">
      <c r="A42" s="61"/>
      <c r="B42" s="61"/>
      <c r="C42" s="61"/>
      <c r="D42" s="61"/>
      <c r="E42" s="61"/>
      <c r="F42" s="61"/>
      <c r="G42" s="53">
        <f>24-G41</f>
        <v>24</v>
      </c>
      <c r="H42" s="138" t="s">
        <v>35</v>
      </c>
      <c r="I42" s="138"/>
      <c r="J42" s="138"/>
      <c r="K42" s="138"/>
      <c r="L42" s="139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</row>
    <row r="43" spans="1:30" x14ac:dyDescent="0.25">
      <c r="H43" s="7"/>
      <c r="I43" s="7"/>
      <c r="J43" s="7"/>
      <c r="K43" s="7"/>
      <c r="L43" s="7"/>
      <c r="M43" s="7"/>
      <c r="N43" s="7"/>
      <c r="O43" s="7"/>
      <c r="W43" s="1"/>
    </row>
    <row r="44" spans="1:30" x14ac:dyDescent="0.25">
      <c r="W44" s="1"/>
    </row>
    <row r="45" spans="1:30" x14ac:dyDescent="0.25">
      <c r="W45" s="1"/>
    </row>
    <row r="46" spans="1:30" x14ac:dyDescent="0.25">
      <c r="W46" s="1"/>
    </row>
    <row r="47" spans="1:30" x14ac:dyDescent="0.25">
      <c r="W47" s="1"/>
    </row>
    <row r="48" spans="1:30" x14ac:dyDescent="0.25">
      <c r="W48" s="1"/>
    </row>
    <row r="49" spans="23:23" x14ac:dyDescent="0.25">
      <c r="W49" s="1"/>
    </row>
    <row r="50" spans="23:23" x14ac:dyDescent="0.25">
      <c r="W50" s="1"/>
    </row>
    <row r="51" spans="23:23" x14ac:dyDescent="0.25">
      <c r="W51" s="1"/>
    </row>
    <row r="52" spans="23:23" x14ac:dyDescent="0.25">
      <c r="W52" s="1"/>
    </row>
    <row r="53" spans="23:23" x14ac:dyDescent="0.25">
      <c r="W53" s="1"/>
    </row>
    <row r="54" spans="23:23" x14ac:dyDescent="0.25">
      <c r="W54" s="1"/>
    </row>
    <row r="55" spans="23:23" x14ac:dyDescent="0.25">
      <c r="W55" s="1"/>
    </row>
    <row r="56" spans="23:23" x14ac:dyDescent="0.25">
      <c r="W56" s="1"/>
    </row>
    <row r="57" spans="23:23" x14ac:dyDescent="0.25">
      <c r="W57" s="1"/>
    </row>
    <row r="58" spans="23:23" x14ac:dyDescent="0.25">
      <c r="W58" s="1"/>
    </row>
    <row r="59" spans="23:23" x14ac:dyDescent="0.25">
      <c r="W59" s="1"/>
    </row>
    <row r="60" spans="23:23" x14ac:dyDescent="0.25">
      <c r="W60" s="1"/>
    </row>
    <row r="61" spans="23:23" x14ac:dyDescent="0.25">
      <c r="W61" s="1"/>
    </row>
    <row r="62" spans="23:23" x14ac:dyDescent="0.25">
      <c r="W62" s="1"/>
    </row>
    <row r="63" spans="23:23" x14ac:dyDescent="0.25">
      <c r="W63" s="1"/>
    </row>
    <row r="64" spans="23:23" x14ac:dyDescent="0.25">
      <c r="W64" s="1"/>
    </row>
    <row r="65" spans="23:23" x14ac:dyDescent="0.25">
      <c r="W65" s="1"/>
    </row>
    <row r="66" spans="23:23" x14ac:dyDescent="0.25">
      <c r="W66" s="1"/>
    </row>
    <row r="67" spans="23:23" x14ac:dyDescent="0.25">
      <c r="W67" s="1"/>
    </row>
    <row r="68" spans="23:23" x14ac:dyDescent="0.25">
      <c r="W68" s="1"/>
    </row>
    <row r="69" spans="23:23" x14ac:dyDescent="0.25">
      <c r="W69" s="1"/>
    </row>
    <row r="70" spans="23:23" x14ac:dyDescent="0.25">
      <c r="W70" s="1"/>
    </row>
    <row r="71" spans="23:23" x14ac:dyDescent="0.25">
      <c r="W71" s="1"/>
    </row>
    <row r="72" spans="23:23" x14ac:dyDescent="0.25">
      <c r="W72" s="1"/>
    </row>
    <row r="73" spans="23:23" x14ac:dyDescent="0.25">
      <c r="W73" s="1"/>
    </row>
    <row r="74" spans="23:23" x14ac:dyDescent="0.25">
      <c r="W74" s="1"/>
    </row>
    <row r="75" spans="23:23" x14ac:dyDescent="0.25">
      <c r="W75" s="1"/>
    </row>
    <row r="76" spans="23:23" x14ac:dyDescent="0.25">
      <c r="W76" s="1"/>
    </row>
    <row r="77" spans="23:23" x14ac:dyDescent="0.25">
      <c r="W77" s="1"/>
    </row>
    <row r="78" spans="23:23" x14ac:dyDescent="0.25">
      <c r="W78" s="1"/>
    </row>
    <row r="79" spans="23:23" x14ac:dyDescent="0.25">
      <c r="W79" s="1"/>
    </row>
    <row r="80" spans="23:23" x14ac:dyDescent="0.25">
      <c r="W80" s="1"/>
    </row>
    <row r="81" spans="23:23" x14ac:dyDescent="0.25">
      <c r="W81" s="1"/>
    </row>
    <row r="82" spans="23:23" x14ac:dyDescent="0.25">
      <c r="W82" s="1"/>
    </row>
    <row r="83" spans="23:23" x14ac:dyDescent="0.25">
      <c r="W83" s="1"/>
    </row>
    <row r="84" spans="23:23" x14ac:dyDescent="0.25">
      <c r="W84" s="1"/>
    </row>
    <row r="85" spans="23:23" x14ac:dyDescent="0.25">
      <c r="W85" s="1"/>
    </row>
    <row r="86" spans="23:23" x14ac:dyDescent="0.25">
      <c r="W86" s="1"/>
    </row>
    <row r="87" spans="23:23" x14ac:dyDescent="0.25">
      <c r="W87" s="1"/>
    </row>
    <row r="88" spans="23:23" x14ac:dyDescent="0.25">
      <c r="W88" s="1"/>
    </row>
    <row r="89" spans="23:23" x14ac:dyDescent="0.25">
      <c r="W89" s="1"/>
    </row>
    <row r="90" spans="23:23" x14ac:dyDescent="0.25">
      <c r="W90" s="1"/>
    </row>
    <row r="91" spans="23:23" x14ac:dyDescent="0.25">
      <c r="W91" s="1"/>
    </row>
    <row r="92" spans="23:23" x14ac:dyDescent="0.25">
      <c r="W92" s="1"/>
    </row>
    <row r="93" spans="23:23" x14ac:dyDescent="0.25">
      <c r="W93" s="1"/>
    </row>
    <row r="94" spans="23:23" x14ac:dyDescent="0.25">
      <c r="W94" s="1"/>
    </row>
    <row r="95" spans="23:23" x14ac:dyDescent="0.25">
      <c r="W95" s="1"/>
    </row>
    <row r="96" spans="23:23" x14ac:dyDescent="0.25">
      <c r="W96" s="1"/>
    </row>
    <row r="97" spans="23:23" x14ac:dyDescent="0.25">
      <c r="W97" s="1"/>
    </row>
    <row r="98" spans="23:23" x14ac:dyDescent="0.25">
      <c r="W98" s="1"/>
    </row>
    <row r="99" spans="23:23" x14ac:dyDescent="0.25">
      <c r="W99" s="1"/>
    </row>
    <row r="100" spans="23:23" x14ac:dyDescent="0.25">
      <c r="W100" s="1"/>
    </row>
    <row r="101" spans="23:23" x14ac:dyDescent="0.25">
      <c r="W101" s="1"/>
    </row>
    <row r="102" spans="23:23" x14ac:dyDescent="0.25">
      <c r="W102" s="1"/>
    </row>
    <row r="103" spans="23:23" x14ac:dyDescent="0.25">
      <c r="W103" s="1"/>
    </row>
    <row r="104" spans="23:23" x14ac:dyDescent="0.25">
      <c r="W104" s="1"/>
    </row>
    <row r="105" spans="23:23" x14ac:dyDescent="0.25">
      <c r="W105" s="1"/>
    </row>
    <row r="106" spans="23:23" x14ac:dyDescent="0.25">
      <c r="W106" s="1"/>
    </row>
    <row r="107" spans="23:23" x14ac:dyDescent="0.25">
      <c r="W107" s="1"/>
    </row>
    <row r="108" spans="23:23" x14ac:dyDescent="0.25">
      <c r="W108" s="1"/>
    </row>
    <row r="109" spans="23:23" x14ac:dyDescent="0.25">
      <c r="W109" s="1"/>
    </row>
    <row r="110" spans="23:23" x14ac:dyDescent="0.25">
      <c r="W110" s="1"/>
    </row>
    <row r="111" spans="23:23" x14ac:dyDescent="0.25">
      <c r="W111" s="1"/>
    </row>
    <row r="112" spans="23:23" x14ac:dyDescent="0.25">
      <c r="W112" s="1"/>
    </row>
    <row r="113" spans="23:23" x14ac:dyDescent="0.25">
      <c r="W113" s="1"/>
    </row>
    <row r="114" spans="23:23" x14ac:dyDescent="0.25">
      <c r="W114" s="1"/>
    </row>
    <row r="115" spans="23:23" x14ac:dyDescent="0.25">
      <c r="W115" s="1"/>
    </row>
    <row r="116" spans="23:23" x14ac:dyDescent="0.25">
      <c r="W116" s="1"/>
    </row>
    <row r="117" spans="23:23" x14ac:dyDescent="0.25">
      <c r="W117" s="1"/>
    </row>
    <row r="118" spans="23:23" x14ac:dyDescent="0.25">
      <c r="W118" s="1"/>
    </row>
    <row r="119" spans="23:23" x14ac:dyDescent="0.25">
      <c r="W119" s="1"/>
    </row>
    <row r="120" spans="23:23" x14ac:dyDescent="0.25">
      <c r="W120" s="1"/>
    </row>
    <row r="121" spans="23:23" x14ac:dyDescent="0.25">
      <c r="W121" s="1"/>
    </row>
    <row r="122" spans="23:23" x14ac:dyDescent="0.25">
      <c r="W122" s="1"/>
    </row>
    <row r="123" spans="23:23" x14ac:dyDescent="0.25">
      <c r="W123" s="1"/>
    </row>
    <row r="124" spans="23:23" x14ac:dyDescent="0.25">
      <c r="W124" s="1"/>
    </row>
    <row r="125" spans="23:23" x14ac:dyDescent="0.25">
      <c r="W125" s="1"/>
    </row>
    <row r="126" spans="23:23" x14ac:dyDescent="0.25">
      <c r="W126" s="1"/>
    </row>
    <row r="127" spans="23:23" x14ac:dyDescent="0.25">
      <c r="W127" s="1"/>
    </row>
    <row r="128" spans="23:23" x14ac:dyDescent="0.25">
      <c r="W128" s="1"/>
    </row>
    <row r="129" spans="23:23" x14ac:dyDescent="0.25">
      <c r="W129" s="1"/>
    </row>
    <row r="130" spans="23:23" x14ac:dyDescent="0.25">
      <c r="W130" s="1"/>
    </row>
    <row r="131" spans="23:23" x14ac:dyDescent="0.25">
      <c r="W131" s="1"/>
    </row>
    <row r="132" spans="23:23" x14ac:dyDescent="0.25">
      <c r="W132" s="1"/>
    </row>
    <row r="133" spans="23:23" x14ac:dyDescent="0.25">
      <c r="W133" s="1"/>
    </row>
    <row r="134" spans="23:23" x14ac:dyDescent="0.25">
      <c r="W134" s="1"/>
    </row>
    <row r="135" spans="23:23" x14ac:dyDescent="0.25">
      <c r="W135" s="1"/>
    </row>
    <row r="136" spans="23:23" x14ac:dyDescent="0.25">
      <c r="W136" s="1"/>
    </row>
    <row r="137" spans="23:23" x14ac:dyDescent="0.25">
      <c r="W137" s="1"/>
    </row>
    <row r="138" spans="23:23" x14ac:dyDescent="0.25">
      <c r="W138" s="1"/>
    </row>
    <row r="139" spans="23:23" x14ac:dyDescent="0.25">
      <c r="W139" s="1"/>
    </row>
    <row r="140" spans="23:23" x14ac:dyDescent="0.25">
      <c r="W140" s="1"/>
    </row>
    <row r="141" spans="23:23" x14ac:dyDescent="0.25">
      <c r="W141" s="1"/>
    </row>
    <row r="142" spans="23:23" x14ac:dyDescent="0.25">
      <c r="W142" s="1"/>
    </row>
    <row r="143" spans="23:23" x14ac:dyDescent="0.25">
      <c r="W143" s="1"/>
    </row>
    <row r="144" spans="23:23" x14ac:dyDescent="0.25">
      <c r="W144" s="1"/>
    </row>
    <row r="145" spans="23:23" x14ac:dyDescent="0.25">
      <c r="W145" s="1"/>
    </row>
    <row r="146" spans="23:23" x14ac:dyDescent="0.25">
      <c r="W146" s="1"/>
    </row>
    <row r="147" spans="23:23" x14ac:dyDescent="0.25">
      <c r="W147" s="1"/>
    </row>
    <row r="148" spans="23:23" x14ac:dyDescent="0.25">
      <c r="W148" s="1"/>
    </row>
    <row r="149" spans="23:23" x14ac:dyDescent="0.25">
      <c r="W149" s="1"/>
    </row>
    <row r="150" spans="23:23" x14ac:dyDescent="0.25">
      <c r="W150" s="1"/>
    </row>
    <row r="151" spans="23:23" x14ac:dyDescent="0.25">
      <c r="W151" s="1"/>
    </row>
    <row r="152" spans="23:23" x14ac:dyDescent="0.25">
      <c r="W152" s="1"/>
    </row>
    <row r="153" spans="23:23" x14ac:dyDescent="0.25">
      <c r="W153" s="1"/>
    </row>
    <row r="154" spans="23:23" x14ac:dyDescent="0.25">
      <c r="W154" s="1"/>
    </row>
    <row r="155" spans="23:23" x14ac:dyDescent="0.25">
      <c r="W155" s="1"/>
    </row>
    <row r="156" spans="23:23" x14ac:dyDescent="0.25">
      <c r="W156" s="1"/>
    </row>
    <row r="157" spans="23:23" x14ac:dyDescent="0.25">
      <c r="W157" s="1"/>
    </row>
    <row r="158" spans="23:23" x14ac:dyDescent="0.25">
      <c r="W158" s="1"/>
    </row>
    <row r="159" spans="23:23" x14ac:dyDescent="0.25">
      <c r="W159" s="1"/>
    </row>
    <row r="160" spans="23:23" x14ac:dyDescent="0.25">
      <c r="W160" s="1"/>
    </row>
    <row r="161" spans="23:23" x14ac:dyDescent="0.25">
      <c r="W161" s="1"/>
    </row>
    <row r="162" spans="23:23" x14ac:dyDescent="0.25">
      <c r="W162" s="1"/>
    </row>
    <row r="163" spans="23:23" x14ac:dyDescent="0.25">
      <c r="W163" s="1"/>
    </row>
    <row r="164" spans="23:23" x14ac:dyDescent="0.25">
      <c r="W164" s="1"/>
    </row>
    <row r="165" spans="23:23" x14ac:dyDescent="0.25">
      <c r="W165" s="1"/>
    </row>
    <row r="166" spans="23:23" x14ac:dyDescent="0.25">
      <c r="W166" s="1"/>
    </row>
    <row r="167" spans="23:23" x14ac:dyDescent="0.25">
      <c r="W167" s="1"/>
    </row>
    <row r="168" spans="23:23" x14ac:dyDescent="0.25">
      <c r="W168" s="1"/>
    </row>
    <row r="169" spans="23:23" x14ac:dyDescent="0.25">
      <c r="W169" s="1"/>
    </row>
    <row r="170" spans="23:23" x14ac:dyDescent="0.25">
      <c r="W170" s="1"/>
    </row>
    <row r="171" spans="23:23" x14ac:dyDescent="0.25">
      <c r="W171" s="1"/>
    </row>
    <row r="172" spans="23:23" x14ac:dyDescent="0.25">
      <c r="W172" s="1"/>
    </row>
    <row r="173" spans="23:23" x14ac:dyDescent="0.25">
      <c r="W173" s="1"/>
    </row>
    <row r="174" spans="23:23" x14ac:dyDescent="0.25">
      <c r="W174" s="1"/>
    </row>
    <row r="175" spans="23:23" x14ac:dyDescent="0.25">
      <c r="W175" s="1"/>
    </row>
    <row r="176" spans="23:23" x14ac:dyDescent="0.25">
      <c r="W176" s="1"/>
    </row>
    <row r="177" spans="23:23" x14ac:dyDescent="0.25">
      <c r="W177" s="1"/>
    </row>
    <row r="178" spans="23:23" x14ac:dyDescent="0.25">
      <c r="W178" s="1"/>
    </row>
    <row r="179" spans="23:23" x14ac:dyDescent="0.25">
      <c r="W179" s="1"/>
    </row>
    <row r="180" spans="23:23" x14ac:dyDescent="0.25">
      <c r="W180" s="1"/>
    </row>
    <row r="181" spans="23:23" x14ac:dyDescent="0.25">
      <c r="W181" s="1"/>
    </row>
    <row r="182" spans="23:23" x14ac:dyDescent="0.25">
      <c r="W182" s="1"/>
    </row>
    <row r="183" spans="23:23" x14ac:dyDescent="0.25">
      <c r="W183" s="1"/>
    </row>
    <row r="184" spans="23:23" x14ac:dyDescent="0.25">
      <c r="W184" s="1"/>
    </row>
    <row r="185" spans="23:23" x14ac:dyDescent="0.25">
      <c r="W185" s="1"/>
    </row>
    <row r="186" spans="23:23" x14ac:dyDescent="0.25">
      <c r="W186" s="1"/>
    </row>
    <row r="187" spans="23:23" x14ac:dyDescent="0.25">
      <c r="W187" s="1"/>
    </row>
    <row r="188" spans="23:23" x14ac:dyDescent="0.25">
      <c r="W188" s="1"/>
    </row>
    <row r="189" spans="23:23" x14ac:dyDescent="0.25">
      <c r="W189" s="1"/>
    </row>
    <row r="190" spans="23:23" x14ac:dyDescent="0.25">
      <c r="W190" s="1"/>
    </row>
    <row r="191" spans="23:23" x14ac:dyDescent="0.25">
      <c r="W191" s="1"/>
    </row>
    <row r="192" spans="23:23" x14ac:dyDescent="0.25">
      <c r="W192" s="1"/>
    </row>
    <row r="193" spans="23:23" x14ac:dyDescent="0.25">
      <c r="W193" s="1"/>
    </row>
    <row r="194" spans="23:23" x14ac:dyDescent="0.25">
      <c r="W194" s="1"/>
    </row>
    <row r="195" spans="23:23" x14ac:dyDescent="0.25">
      <c r="W195" s="1"/>
    </row>
    <row r="196" spans="23:23" x14ac:dyDescent="0.25">
      <c r="W196" s="1"/>
    </row>
    <row r="197" spans="23:23" x14ac:dyDescent="0.25">
      <c r="W197" s="1"/>
    </row>
    <row r="198" spans="23:23" x14ac:dyDescent="0.25">
      <c r="W198" s="1"/>
    </row>
    <row r="199" spans="23:23" x14ac:dyDescent="0.25">
      <c r="W199" s="1"/>
    </row>
    <row r="200" spans="23:23" x14ac:dyDescent="0.25">
      <c r="W200" s="1"/>
    </row>
    <row r="201" spans="23:23" x14ac:dyDescent="0.25">
      <c r="W201" s="1"/>
    </row>
    <row r="202" spans="23:23" x14ac:dyDescent="0.25">
      <c r="W202" s="1"/>
    </row>
    <row r="203" spans="23:23" x14ac:dyDescent="0.25">
      <c r="W203" s="1"/>
    </row>
    <row r="204" spans="23:23" x14ac:dyDescent="0.25">
      <c r="W204" s="1"/>
    </row>
    <row r="205" spans="23:23" x14ac:dyDescent="0.25">
      <c r="W205" s="1"/>
    </row>
    <row r="206" spans="23:23" x14ac:dyDescent="0.25">
      <c r="W206" s="1"/>
    </row>
    <row r="207" spans="23:23" x14ac:dyDescent="0.25">
      <c r="W207" s="1"/>
    </row>
    <row r="208" spans="23:23" x14ac:dyDescent="0.25">
      <c r="W208" s="1"/>
    </row>
    <row r="209" spans="23:23" x14ac:dyDescent="0.25">
      <c r="W209" s="1"/>
    </row>
    <row r="210" spans="23:23" x14ac:dyDescent="0.25">
      <c r="W210" s="1"/>
    </row>
    <row r="211" spans="23:23" x14ac:dyDescent="0.25">
      <c r="W211" s="1"/>
    </row>
    <row r="212" spans="23:23" x14ac:dyDescent="0.25">
      <c r="W212" s="1"/>
    </row>
    <row r="213" spans="23:23" x14ac:dyDescent="0.25">
      <c r="W213" s="1"/>
    </row>
    <row r="214" spans="23:23" x14ac:dyDescent="0.25">
      <c r="W214" s="1"/>
    </row>
    <row r="215" spans="23:23" x14ac:dyDescent="0.25">
      <c r="W215" s="1"/>
    </row>
    <row r="216" spans="23:23" x14ac:dyDescent="0.25">
      <c r="W216" s="1"/>
    </row>
    <row r="217" spans="23:23" x14ac:dyDescent="0.25">
      <c r="W217" s="1"/>
    </row>
    <row r="218" spans="23:23" x14ac:dyDescent="0.25">
      <c r="W218" s="1"/>
    </row>
    <row r="219" spans="23:23" x14ac:dyDescent="0.25">
      <c r="W219" s="1"/>
    </row>
    <row r="220" spans="23:23" x14ac:dyDescent="0.25">
      <c r="W220" s="1"/>
    </row>
    <row r="221" spans="23:23" x14ac:dyDescent="0.25">
      <c r="W221" s="1"/>
    </row>
    <row r="222" spans="23:23" x14ac:dyDescent="0.25">
      <c r="W222" s="1"/>
    </row>
    <row r="223" spans="23:23" x14ac:dyDescent="0.25">
      <c r="W223" s="1"/>
    </row>
    <row r="224" spans="23:23" x14ac:dyDescent="0.25">
      <c r="W224" s="1"/>
    </row>
    <row r="225" spans="23:23" x14ac:dyDescent="0.25">
      <c r="W225" s="1"/>
    </row>
    <row r="226" spans="23:23" x14ac:dyDescent="0.25">
      <c r="W226" s="1"/>
    </row>
    <row r="227" spans="23:23" x14ac:dyDescent="0.25">
      <c r="W227" s="1"/>
    </row>
    <row r="228" spans="23:23" x14ac:dyDescent="0.25">
      <c r="W228" s="1"/>
    </row>
    <row r="229" spans="23:23" x14ac:dyDescent="0.25">
      <c r="W229" s="1"/>
    </row>
    <row r="230" spans="23:23" x14ac:dyDescent="0.25">
      <c r="W230" s="1"/>
    </row>
    <row r="231" spans="23:23" x14ac:dyDescent="0.25">
      <c r="W231" s="1"/>
    </row>
    <row r="232" spans="23:23" x14ac:dyDescent="0.25">
      <c r="W232" s="1"/>
    </row>
    <row r="233" spans="23:23" x14ac:dyDescent="0.25">
      <c r="W233" s="1"/>
    </row>
    <row r="234" spans="23:23" x14ac:dyDescent="0.25">
      <c r="W234" s="1"/>
    </row>
    <row r="235" spans="23:23" x14ac:dyDescent="0.25">
      <c r="W235" s="1"/>
    </row>
    <row r="236" spans="23:23" x14ac:dyDescent="0.25">
      <c r="W236" s="1"/>
    </row>
    <row r="237" spans="23:23" x14ac:dyDescent="0.25">
      <c r="W237" s="1"/>
    </row>
    <row r="238" spans="23:23" x14ac:dyDescent="0.25">
      <c r="W238" s="1"/>
    </row>
    <row r="239" spans="23:23" x14ac:dyDescent="0.25">
      <c r="W239" s="1"/>
    </row>
    <row r="240" spans="23:23" x14ac:dyDescent="0.25">
      <c r="W240" s="1"/>
    </row>
    <row r="241" spans="23:23" x14ac:dyDescent="0.25">
      <c r="W241" s="1"/>
    </row>
    <row r="242" spans="23:23" x14ac:dyDescent="0.25">
      <c r="W242" s="1"/>
    </row>
    <row r="243" spans="23:23" x14ac:dyDescent="0.25">
      <c r="W243" s="1"/>
    </row>
    <row r="244" spans="23:23" x14ac:dyDescent="0.25">
      <c r="W244" s="1"/>
    </row>
    <row r="245" spans="23:23" x14ac:dyDescent="0.25">
      <c r="W245" s="1"/>
    </row>
    <row r="246" spans="23:23" x14ac:dyDescent="0.25">
      <c r="W246" s="1"/>
    </row>
    <row r="247" spans="23:23" x14ac:dyDescent="0.25">
      <c r="W247" s="1"/>
    </row>
    <row r="248" spans="23:23" x14ac:dyDescent="0.25">
      <c r="W248" s="1"/>
    </row>
    <row r="249" spans="23:23" x14ac:dyDescent="0.25">
      <c r="W249" s="1"/>
    </row>
    <row r="250" spans="23:23" x14ac:dyDescent="0.25">
      <c r="W250" s="1"/>
    </row>
    <row r="251" spans="23:23" x14ac:dyDescent="0.25">
      <c r="W251" s="1"/>
    </row>
    <row r="252" spans="23:23" x14ac:dyDescent="0.25">
      <c r="W252" s="1"/>
    </row>
    <row r="253" spans="23:23" x14ac:dyDescent="0.25">
      <c r="W253" s="1"/>
    </row>
    <row r="254" spans="23:23" x14ac:dyDescent="0.25">
      <c r="W254" s="1"/>
    </row>
    <row r="255" spans="23:23" x14ac:dyDescent="0.25">
      <c r="W255" s="1"/>
    </row>
    <row r="256" spans="23:23" x14ac:dyDescent="0.25">
      <c r="W256" s="1"/>
    </row>
    <row r="257" spans="23:23" x14ac:dyDescent="0.25">
      <c r="W257" s="1"/>
    </row>
    <row r="258" spans="23:23" x14ac:dyDescent="0.25">
      <c r="W258" s="1"/>
    </row>
    <row r="259" spans="23:23" x14ac:dyDescent="0.25">
      <c r="W259" s="1"/>
    </row>
    <row r="260" spans="23:23" x14ac:dyDescent="0.25">
      <c r="W260" s="1"/>
    </row>
    <row r="261" spans="23:23" x14ac:dyDescent="0.25">
      <c r="W261" s="1"/>
    </row>
    <row r="262" spans="23:23" x14ac:dyDescent="0.25">
      <c r="W262" s="1"/>
    </row>
    <row r="263" spans="23:23" x14ac:dyDescent="0.25">
      <c r="W263" s="1"/>
    </row>
    <row r="264" spans="23:23" x14ac:dyDescent="0.25">
      <c r="W264" s="1"/>
    </row>
    <row r="265" spans="23:23" x14ac:dyDescent="0.25">
      <c r="W265" s="1"/>
    </row>
    <row r="266" spans="23:23" x14ac:dyDescent="0.25">
      <c r="W266" s="1"/>
    </row>
    <row r="267" spans="23:23" x14ac:dyDescent="0.25">
      <c r="W267" s="1"/>
    </row>
    <row r="268" spans="23:23" x14ac:dyDescent="0.25">
      <c r="W268" s="1"/>
    </row>
    <row r="269" spans="23:23" x14ac:dyDescent="0.25">
      <c r="W269" s="1"/>
    </row>
    <row r="270" spans="23:23" x14ac:dyDescent="0.25">
      <c r="W270" s="1"/>
    </row>
    <row r="271" spans="23:23" x14ac:dyDescent="0.25">
      <c r="W271" s="1"/>
    </row>
    <row r="272" spans="23:23" x14ac:dyDescent="0.25">
      <c r="W272" s="1"/>
    </row>
    <row r="273" spans="23:23" x14ac:dyDescent="0.25">
      <c r="W273" s="1"/>
    </row>
    <row r="274" spans="23:23" x14ac:dyDescent="0.25">
      <c r="W274" s="1"/>
    </row>
    <row r="275" spans="23:23" x14ac:dyDescent="0.25">
      <c r="W275" s="1"/>
    </row>
    <row r="276" spans="23:23" x14ac:dyDescent="0.25">
      <c r="W276" s="1"/>
    </row>
    <row r="277" spans="23:23" x14ac:dyDescent="0.25">
      <c r="W277" s="1"/>
    </row>
    <row r="278" spans="23:23" x14ac:dyDescent="0.25">
      <c r="W278" s="1"/>
    </row>
    <row r="279" spans="23:23" x14ac:dyDescent="0.25">
      <c r="W279" s="1"/>
    </row>
    <row r="280" spans="23:23" x14ac:dyDescent="0.25">
      <c r="W280" s="1"/>
    </row>
    <row r="281" spans="23:23" x14ac:dyDescent="0.25">
      <c r="W281" s="1"/>
    </row>
    <row r="282" spans="23:23" x14ac:dyDescent="0.25">
      <c r="W282" s="1"/>
    </row>
    <row r="283" spans="23:23" x14ac:dyDescent="0.25">
      <c r="W283" s="1"/>
    </row>
    <row r="284" spans="23:23" x14ac:dyDescent="0.25">
      <c r="W284" s="1"/>
    </row>
    <row r="285" spans="23:23" x14ac:dyDescent="0.25">
      <c r="W285" s="1"/>
    </row>
    <row r="286" spans="23:23" x14ac:dyDescent="0.25">
      <c r="W286" s="1"/>
    </row>
    <row r="287" spans="23:23" x14ac:dyDescent="0.25">
      <c r="W287" s="1"/>
    </row>
    <row r="288" spans="23:23" x14ac:dyDescent="0.25">
      <c r="W288" s="1"/>
    </row>
    <row r="289" spans="23:23" x14ac:dyDescent="0.25">
      <c r="W289" s="1"/>
    </row>
    <row r="290" spans="23:23" x14ac:dyDescent="0.25">
      <c r="W290" s="1"/>
    </row>
    <row r="291" spans="23:23" x14ac:dyDescent="0.25">
      <c r="W291" s="1"/>
    </row>
    <row r="292" spans="23:23" x14ac:dyDescent="0.25">
      <c r="W292" s="1"/>
    </row>
    <row r="293" spans="23:23" x14ac:dyDescent="0.25">
      <c r="W293" s="1"/>
    </row>
    <row r="294" spans="23:23" x14ac:dyDescent="0.25">
      <c r="W294" s="1"/>
    </row>
    <row r="295" spans="23:23" x14ac:dyDescent="0.25">
      <c r="W295" s="1"/>
    </row>
    <row r="296" spans="23:23" x14ac:dyDescent="0.25">
      <c r="W296" s="1"/>
    </row>
    <row r="297" spans="23:23" x14ac:dyDescent="0.25">
      <c r="W297" s="1"/>
    </row>
    <row r="298" spans="23:23" x14ac:dyDescent="0.25">
      <c r="W298" s="1"/>
    </row>
    <row r="299" spans="23:23" x14ac:dyDescent="0.25">
      <c r="W299" s="1"/>
    </row>
    <row r="300" spans="23:23" x14ac:dyDescent="0.25">
      <c r="W300" s="1"/>
    </row>
    <row r="301" spans="23:23" x14ac:dyDescent="0.25">
      <c r="W301" s="1"/>
    </row>
    <row r="302" spans="23:23" x14ac:dyDescent="0.25">
      <c r="W302" s="1"/>
    </row>
    <row r="303" spans="23:23" x14ac:dyDescent="0.25">
      <c r="W303" s="1"/>
    </row>
    <row r="304" spans="23:23" x14ac:dyDescent="0.25">
      <c r="W304" s="1"/>
    </row>
    <row r="305" spans="23:23" x14ac:dyDescent="0.25">
      <c r="W305" s="1"/>
    </row>
    <row r="306" spans="23:23" x14ac:dyDescent="0.25">
      <c r="W306" s="1"/>
    </row>
    <row r="307" spans="23:23" x14ac:dyDescent="0.25">
      <c r="W307" s="1"/>
    </row>
    <row r="308" spans="23:23" x14ac:dyDescent="0.25">
      <c r="W308" s="1"/>
    </row>
    <row r="309" spans="23:23" x14ac:dyDescent="0.25">
      <c r="W309" s="1"/>
    </row>
    <row r="310" spans="23:23" x14ac:dyDescent="0.25">
      <c r="W310" s="1"/>
    </row>
    <row r="311" spans="23:23" x14ac:dyDescent="0.25">
      <c r="W311" s="1"/>
    </row>
    <row r="312" spans="23:23" x14ac:dyDescent="0.25">
      <c r="W312" s="1"/>
    </row>
    <row r="313" spans="23:23" x14ac:dyDescent="0.25">
      <c r="W313" s="1"/>
    </row>
    <row r="314" spans="23:23" x14ac:dyDescent="0.25">
      <c r="W314" s="1"/>
    </row>
    <row r="315" spans="23:23" x14ac:dyDescent="0.25">
      <c r="W315" s="1"/>
    </row>
    <row r="316" spans="23:23" x14ac:dyDescent="0.25">
      <c r="W316" s="1"/>
    </row>
    <row r="317" spans="23:23" x14ac:dyDescent="0.25">
      <c r="W317" s="1"/>
    </row>
    <row r="318" spans="23:23" x14ac:dyDescent="0.25">
      <c r="W318" s="1"/>
    </row>
    <row r="319" spans="23:23" x14ac:dyDescent="0.25">
      <c r="W319" s="1"/>
    </row>
    <row r="320" spans="23:23" x14ac:dyDescent="0.25">
      <c r="W320" s="1"/>
    </row>
    <row r="321" spans="23:23" x14ac:dyDescent="0.25">
      <c r="W321" s="1"/>
    </row>
    <row r="322" spans="23:23" x14ac:dyDescent="0.25">
      <c r="W322" s="1"/>
    </row>
    <row r="323" spans="23:23" x14ac:dyDescent="0.25">
      <c r="W323" s="1"/>
    </row>
    <row r="324" spans="23:23" x14ac:dyDescent="0.25">
      <c r="W324" s="1"/>
    </row>
    <row r="325" spans="23:23" x14ac:dyDescent="0.25">
      <c r="W325" s="1"/>
    </row>
    <row r="326" spans="23:23" x14ac:dyDescent="0.25">
      <c r="W326" s="1"/>
    </row>
    <row r="327" spans="23:23" x14ac:dyDescent="0.25">
      <c r="W327" s="1"/>
    </row>
    <row r="328" spans="23:23" x14ac:dyDescent="0.25">
      <c r="W328" s="1"/>
    </row>
    <row r="329" spans="23:23" x14ac:dyDescent="0.25">
      <c r="W329" s="1"/>
    </row>
    <row r="330" spans="23:23" x14ac:dyDescent="0.25">
      <c r="W330" s="1"/>
    </row>
    <row r="331" spans="23:23" x14ac:dyDescent="0.25">
      <c r="W331" s="1"/>
    </row>
    <row r="332" spans="23:23" x14ac:dyDescent="0.25">
      <c r="W332" s="1"/>
    </row>
    <row r="333" spans="23:23" x14ac:dyDescent="0.25">
      <c r="W333" s="1"/>
    </row>
    <row r="334" spans="23:23" x14ac:dyDescent="0.25">
      <c r="W334" s="1"/>
    </row>
    <row r="335" spans="23:23" x14ac:dyDescent="0.25">
      <c r="W335" s="1"/>
    </row>
    <row r="336" spans="23:23" x14ac:dyDescent="0.25">
      <c r="W336" s="1"/>
    </row>
    <row r="337" spans="23:23" x14ac:dyDescent="0.25">
      <c r="W337" s="1"/>
    </row>
    <row r="338" spans="23:23" x14ac:dyDescent="0.25">
      <c r="W338" s="1"/>
    </row>
    <row r="339" spans="23:23" x14ac:dyDescent="0.25">
      <c r="W339" s="1"/>
    </row>
    <row r="340" spans="23:23" x14ac:dyDescent="0.25">
      <c r="W340" s="1"/>
    </row>
    <row r="341" spans="23:23" x14ac:dyDescent="0.25">
      <c r="W341" s="1"/>
    </row>
    <row r="342" spans="23:23" x14ac:dyDescent="0.25">
      <c r="W342" s="1"/>
    </row>
    <row r="343" spans="23:23" x14ac:dyDescent="0.25">
      <c r="W343" s="1"/>
    </row>
    <row r="344" spans="23:23" x14ac:dyDescent="0.25">
      <c r="W344" s="1"/>
    </row>
    <row r="345" spans="23:23" x14ac:dyDescent="0.25">
      <c r="W345" s="1"/>
    </row>
    <row r="346" spans="23:23" x14ac:dyDescent="0.25">
      <c r="W346" s="1"/>
    </row>
    <row r="347" spans="23:23" x14ac:dyDescent="0.25">
      <c r="W347" s="1"/>
    </row>
    <row r="348" spans="23:23" x14ac:dyDescent="0.25">
      <c r="W348" s="1"/>
    </row>
    <row r="349" spans="23:23" x14ac:dyDescent="0.25">
      <c r="W349" s="1"/>
    </row>
    <row r="350" spans="23:23" x14ac:dyDescent="0.25">
      <c r="W350" s="1"/>
    </row>
    <row r="351" spans="23:23" x14ac:dyDescent="0.25">
      <c r="W351" s="1"/>
    </row>
    <row r="352" spans="23:23" x14ac:dyDescent="0.25">
      <c r="W352" s="1"/>
    </row>
    <row r="353" spans="23:23" x14ac:dyDescent="0.25">
      <c r="W353" s="1"/>
    </row>
    <row r="354" spans="23:23" x14ac:dyDescent="0.25">
      <c r="W354" s="1"/>
    </row>
    <row r="355" spans="23:23" x14ac:dyDescent="0.25">
      <c r="W355" s="1"/>
    </row>
    <row r="356" spans="23:23" x14ac:dyDescent="0.25">
      <c r="W356" s="1"/>
    </row>
    <row r="357" spans="23:23" x14ac:dyDescent="0.25">
      <c r="W357" s="1"/>
    </row>
    <row r="358" spans="23:23" x14ac:dyDescent="0.25">
      <c r="W358" s="1"/>
    </row>
    <row r="359" spans="23:23" x14ac:dyDescent="0.25">
      <c r="W359" s="1"/>
    </row>
    <row r="360" spans="23:23" x14ac:dyDescent="0.25">
      <c r="W360" s="1"/>
    </row>
    <row r="361" spans="23:23" x14ac:dyDescent="0.25">
      <c r="W361" s="1"/>
    </row>
    <row r="362" spans="23:23" x14ac:dyDescent="0.25">
      <c r="W362" s="1"/>
    </row>
    <row r="363" spans="23:23" x14ac:dyDescent="0.25">
      <c r="W363" s="1"/>
    </row>
    <row r="364" spans="23:23" x14ac:dyDescent="0.25">
      <c r="W364" s="1"/>
    </row>
    <row r="365" spans="23:23" x14ac:dyDescent="0.25">
      <c r="W365" s="1"/>
    </row>
    <row r="366" spans="23:23" x14ac:dyDescent="0.25">
      <c r="W366" s="1"/>
    </row>
    <row r="367" spans="23:23" x14ac:dyDescent="0.25">
      <c r="W367" s="1"/>
    </row>
    <row r="368" spans="23:23" x14ac:dyDescent="0.25">
      <c r="W368" s="1"/>
    </row>
    <row r="369" spans="23:23" x14ac:dyDescent="0.25">
      <c r="W369" s="1"/>
    </row>
    <row r="370" spans="23:23" x14ac:dyDescent="0.25">
      <c r="W370" s="1"/>
    </row>
    <row r="371" spans="23:23" x14ac:dyDescent="0.25">
      <c r="W371" s="1"/>
    </row>
    <row r="372" spans="23:23" x14ac:dyDescent="0.25">
      <c r="W372" s="1"/>
    </row>
    <row r="373" spans="23:23" x14ac:dyDescent="0.25">
      <c r="W373" s="1"/>
    </row>
    <row r="374" spans="23:23" x14ac:dyDescent="0.25">
      <c r="W374" s="1"/>
    </row>
    <row r="375" spans="23:23" x14ac:dyDescent="0.25">
      <c r="W375" s="1"/>
    </row>
    <row r="376" spans="23:23" x14ac:dyDescent="0.25">
      <c r="W376" s="1"/>
    </row>
    <row r="377" spans="23:23" x14ac:dyDescent="0.25">
      <c r="W377" s="1"/>
    </row>
    <row r="378" spans="23:23" x14ac:dyDescent="0.25">
      <c r="W378" s="1"/>
    </row>
    <row r="379" spans="23:23" x14ac:dyDescent="0.25">
      <c r="W379" s="1"/>
    </row>
    <row r="380" spans="23:23" x14ac:dyDescent="0.25">
      <c r="W380" s="1"/>
    </row>
    <row r="381" spans="23:23" x14ac:dyDescent="0.25">
      <c r="W381" s="1"/>
    </row>
    <row r="382" spans="23:23" x14ac:dyDescent="0.25">
      <c r="W382" s="1"/>
    </row>
    <row r="383" spans="23:23" x14ac:dyDescent="0.25">
      <c r="W383" s="1"/>
    </row>
    <row r="384" spans="23:23" x14ac:dyDescent="0.25">
      <c r="W384" s="1"/>
    </row>
    <row r="385" spans="23:23" x14ac:dyDescent="0.25">
      <c r="W385" s="1"/>
    </row>
    <row r="386" spans="23:23" x14ac:dyDescent="0.25">
      <c r="W386" s="1"/>
    </row>
    <row r="387" spans="23:23" x14ac:dyDescent="0.25">
      <c r="W387" s="1"/>
    </row>
    <row r="388" spans="23:23" x14ac:dyDescent="0.25">
      <c r="W388" s="1"/>
    </row>
    <row r="389" spans="23:23" x14ac:dyDescent="0.25">
      <c r="W389" s="1"/>
    </row>
    <row r="390" spans="23:23" x14ac:dyDescent="0.25">
      <c r="W390" s="1"/>
    </row>
    <row r="391" spans="23:23" x14ac:dyDescent="0.25">
      <c r="W391" s="1"/>
    </row>
    <row r="392" spans="23:23" x14ac:dyDescent="0.25">
      <c r="W392" s="1"/>
    </row>
    <row r="393" spans="23:23" x14ac:dyDescent="0.25">
      <c r="W393" s="1"/>
    </row>
    <row r="394" spans="23:23" x14ac:dyDescent="0.25">
      <c r="W394" s="1"/>
    </row>
    <row r="395" spans="23:23" x14ac:dyDescent="0.25">
      <c r="W395" s="1"/>
    </row>
    <row r="396" spans="23:23" x14ac:dyDescent="0.25">
      <c r="W396" s="1"/>
    </row>
    <row r="397" spans="23:23" x14ac:dyDescent="0.25">
      <c r="W397" s="1"/>
    </row>
    <row r="398" spans="23:23" x14ac:dyDescent="0.25">
      <c r="W398" s="1"/>
    </row>
    <row r="399" spans="23:23" x14ac:dyDescent="0.25">
      <c r="W399" s="1"/>
    </row>
    <row r="400" spans="23:23" x14ac:dyDescent="0.25">
      <c r="W400" s="1"/>
    </row>
    <row r="401" spans="23:23" x14ac:dyDescent="0.25">
      <c r="W401" s="1"/>
    </row>
    <row r="402" spans="23:23" x14ac:dyDescent="0.25">
      <c r="W402" s="1"/>
    </row>
    <row r="403" spans="23:23" x14ac:dyDescent="0.25">
      <c r="W403" s="1"/>
    </row>
    <row r="404" spans="23:23" x14ac:dyDescent="0.25">
      <c r="W404" s="1"/>
    </row>
    <row r="405" spans="23:23" x14ac:dyDescent="0.25">
      <c r="W405" s="1"/>
    </row>
    <row r="406" spans="23:23" x14ac:dyDescent="0.25">
      <c r="W406" s="1"/>
    </row>
    <row r="407" spans="23:23" x14ac:dyDescent="0.25">
      <c r="W407" s="1"/>
    </row>
    <row r="408" spans="23:23" x14ac:dyDescent="0.25">
      <c r="W408" s="1"/>
    </row>
    <row r="409" spans="23:23" x14ac:dyDescent="0.25">
      <c r="W409" s="1"/>
    </row>
    <row r="410" spans="23:23" x14ac:dyDescent="0.25">
      <c r="W410" s="1"/>
    </row>
    <row r="411" spans="23:23" x14ac:dyDescent="0.25">
      <c r="W411" s="1"/>
    </row>
    <row r="412" spans="23:23" x14ac:dyDescent="0.25">
      <c r="W412" s="1"/>
    </row>
    <row r="413" spans="23:23" x14ac:dyDescent="0.25">
      <c r="W413" s="1"/>
    </row>
    <row r="414" spans="23:23" x14ac:dyDescent="0.25">
      <c r="W414" s="1"/>
    </row>
    <row r="415" spans="23:23" x14ac:dyDescent="0.25">
      <c r="W415" s="1"/>
    </row>
    <row r="416" spans="23:23" x14ac:dyDescent="0.25">
      <c r="W416" s="1"/>
    </row>
    <row r="417" spans="23:23" x14ac:dyDescent="0.25">
      <c r="W417" s="1"/>
    </row>
    <row r="418" spans="23:23" x14ac:dyDescent="0.25">
      <c r="W418" s="1"/>
    </row>
    <row r="419" spans="23:23" x14ac:dyDescent="0.25">
      <c r="W419" s="1"/>
    </row>
    <row r="420" spans="23:23" x14ac:dyDescent="0.25">
      <c r="W420" s="1"/>
    </row>
    <row r="421" spans="23:23" x14ac:dyDescent="0.25">
      <c r="W421" s="1"/>
    </row>
    <row r="422" spans="23:23" x14ac:dyDescent="0.25">
      <c r="W422" s="1"/>
    </row>
    <row r="423" spans="23:23" x14ac:dyDescent="0.25">
      <c r="W423" s="1"/>
    </row>
    <row r="424" spans="23:23" x14ac:dyDescent="0.25">
      <c r="W424" s="1"/>
    </row>
    <row r="425" spans="23:23" x14ac:dyDescent="0.25">
      <c r="W425" s="1"/>
    </row>
    <row r="426" spans="23:23" x14ac:dyDescent="0.25">
      <c r="W426" s="1"/>
    </row>
    <row r="427" spans="23:23" x14ac:dyDescent="0.25">
      <c r="W427" s="1"/>
    </row>
    <row r="428" spans="23:23" x14ac:dyDescent="0.25">
      <c r="W428" s="1"/>
    </row>
    <row r="429" spans="23:23" x14ac:dyDescent="0.25">
      <c r="W429" s="1"/>
    </row>
    <row r="430" spans="23:23" x14ac:dyDescent="0.25">
      <c r="W430" s="1"/>
    </row>
    <row r="431" spans="23:23" x14ac:dyDescent="0.25">
      <c r="W431" s="1"/>
    </row>
    <row r="432" spans="23:23" x14ac:dyDescent="0.25">
      <c r="W432" s="1"/>
    </row>
    <row r="433" spans="23:23" x14ac:dyDescent="0.25">
      <c r="W433" s="1"/>
    </row>
    <row r="434" spans="23:23" x14ac:dyDescent="0.25">
      <c r="W434" s="1"/>
    </row>
    <row r="435" spans="23:23" x14ac:dyDescent="0.25">
      <c r="W435" s="1"/>
    </row>
    <row r="436" spans="23:23" x14ac:dyDescent="0.25">
      <c r="W436" s="1"/>
    </row>
    <row r="437" spans="23:23" x14ac:dyDescent="0.25">
      <c r="W437" s="1"/>
    </row>
    <row r="438" spans="23:23" x14ac:dyDescent="0.25">
      <c r="W438" s="1"/>
    </row>
    <row r="439" spans="23:23" x14ac:dyDescent="0.25">
      <c r="W439" s="1"/>
    </row>
    <row r="440" spans="23:23" x14ac:dyDescent="0.25">
      <c r="W440" s="1"/>
    </row>
    <row r="441" spans="23:23" x14ac:dyDescent="0.25">
      <c r="W441" s="1"/>
    </row>
    <row r="442" spans="23:23" x14ac:dyDescent="0.25">
      <c r="W442" s="1"/>
    </row>
    <row r="443" spans="23:23" x14ac:dyDescent="0.25">
      <c r="W443" s="1"/>
    </row>
    <row r="444" spans="23:23" x14ac:dyDescent="0.25">
      <c r="W444" s="1"/>
    </row>
    <row r="445" spans="23:23" x14ac:dyDescent="0.25">
      <c r="W445" s="1"/>
    </row>
    <row r="446" spans="23:23" x14ac:dyDescent="0.25">
      <c r="W446" s="1"/>
    </row>
    <row r="447" spans="23:23" x14ac:dyDescent="0.25">
      <c r="W447" s="1"/>
    </row>
    <row r="448" spans="23:23" x14ac:dyDescent="0.25">
      <c r="W448" s="1"/>
    </row>
    <row r="449" spans="23:23" x14ac:dyDescent="0.25">
      <c r="W449" s="1"/>
    </row>
    <row r="450" spans="23:23" x14ac:dyDescent="0.25">
      <c r="W450" s="1"/>
    </row>
    <row r="451" spans="23:23" x14ac:dyDescent="0.25">
      <c r="W451" s="1"/>
    </row>
    <row r="452" spans="23:23" x14ac:dyDescent="0.25">
      <c r="W452" s="1"/>
    </row>
    <row r="453" spans="23:23" x14ac:dyDescent="0.25">
      <c r="W453" s="1"/>
    </row>
    <row r="454" spans="23:23" x14ac:dyDescent="0.25">
      <c r="W454" s="1"/>
    </row>
    <row r="455" spans="23:23" x14ac:dyDescent="0.25">
      <c r="W455" s="1"/>
    </row>
    <row r="456" spans="23:23" x14ac:dyDescent="0.25">
      <c r="W456" s="1"/>
    </row>
    <row r="457" spans="23:23" x14ac:dyDescent="0.25">
      <c r="W457" s="1"/>
    </row>
    <row r="458" spans="23:23" x14ac:dyDescent="0.25">
      <c r="W458" s="1"/>
    </row>
    <row r="459" spans="23:23" x14ac:dyDescent="0.25">
      <c r="W459" s="1"/>
    </row>
    <row r="460" spans="23:23" x14ac:dyDescent="0.25">
      <c r="W460" s="1"/>
    </row>
    <row r="461" spans="23:23" x14ac:dyDescent="0.25">
      <c r="W461" s="1"/>
    </row>
    <row r="462" spans="23:23" x14ac:dyDescent="0.25">
      <c r="W462" s="1"/>
    </row>
    <row r="463" spans="23:23" x14ac:dyDescent="0.25">
      <c r="W463" s="1"/>
    </row>
    <row r="464" spans="23:23" x14ac:dyDescent="0.25">
      <c r="W464" s="1"/>
    </row>
    <row r="465" spans="23:23" x14ac:dyDescent="0.25">
      <c r="W465" s="1"/>
    </row>
    <row r="466" spans="23:23" x14ac:dyDescent="0.25">
      <c r="W466" s="1"/>
    </row>
    <row r="467" spans="23:23" x14ac:dyDescent="0.25">
      <c r="W467" s="1"/>
    </row>
    <row r="468" spans="23:23" x14ac:dyDescent="0.25">
      <c r="W468" s="1"/>
    </row>
    <row r="469" spans="23:23" x14ac:dyDescent="0.25">
      <c r="W469" s="1"/>
    </row>
    <row r="470" spans="23:23" x14ac:dyDescent="0.25">
      <c r="W470" s="1"/>
    </row>
    <row r="471" spans="23:23" x14ac:dyDescent="0.25">
      <c r="W471" s="1"/>
    </row>
    <row r="472" spans="23:23" x14ac:dyDescent="0.25">
      <c r="W472" s="1"/>
    </row>
    <row r="473" spans="23:23" x14ac:dyDescent="0.25">
      <c r="W473" s="1"/>
    </row>
    <row r="474" spans="23:23" x14ac:dyDescent="0.25">
      <c r="W474" s="1"/>
    </row>
    <row r="475" spans="23:23" x14ac:dyDescent="0.25">
      <c r="W475" s="1"/>
    </row>
    <row r="476" spans="23:23" x14ac:dyDescent="0.25">
      <c r="W476" s="1"/>
    </row>
    <row r="477" spans="23:23" x14ac:dyDescent="0.25">
      <c r="W477" s="1"/>
    </row>
    <row r="478" spans="23:23" x14ac:dyDescent="0.25">
      <c r="W478" s="1"/>
    </row>
    <row r="479" spans="23:23" x14ac:dyDescent="0.25">
      <c r="W479" s="1"/>
    </row>
    <row r="480" spans="23:23" x14ac:dyDescent="0.25">
      <c r="W480" s="1"/>
    </row>
    <row r="481" spans="23:23" x14ac:dyDescent="0.25">
      <c r="W481" s="1"/>
    </row>
    <row r="482" spans="23:23" x14ac:dyDescent="0.25">
      <c r="W482" s="1"/>
    </row>
    <row r="483" spans="23:23" x14ac:dyDescent="0.25">
      <c r="W483" s="1"/>
    </row>
    <row r="484" spans="23:23" x14ac:dyDescent="0.25">
      <c r="W484" s="1"/>
    </row>
    <row r="485" spans="23:23" x14ac:dyDescent="0.25">
      <c r="W485" s="1"/>
    </row>
    <row r="486" spans="23:23" x14ac:dyDescent="0.25">
      <c r="W486" s="1"/>
    </row>
    <row r="487" spans="23:23" x14ac:dyDescent="0.25">
      <c r="W487" s="1"/>
    </row>
    <row r="488" spans="23:23" x14ac:dyDescent="0.25">
      <c r="W488" s="1"/>
    </row>
    <row r="489" spans="23:23" x14ac:dyDescent="0.25">
      <c r="W489" s="1"/>
    </row>
    <row r="490" spans="23:23" x14ac:dyDescent="0.25">
      <c r="W490" s="1"/>
    </row>
    <row r="491" spans="23:23" x14ac:dyDescent="0.25">
      <c r="W491" s="1"/>
    </row>
    <row r="492" spans="23:23" x14ac:dyDescent="0.25">
      <c r="W492" s="1"/>
    </row>
    <row r="493" spans="23:23" x14ac:dyDescent="0.25">
      <c r="W493" s="1"/>
    </row>
    <row r="494" spans="23:23" x14ac:dyDescent="0.25">
      <c r="W494" s="1"/>
    </row>
    <row r="495" spans="23:23" x14ac:dyDescent="0.25">
      <c r="W495" s="1"/>
    </row>
    <row r="496" spans="23:23" x14ac:dyDescent="0.25">
      <c r="W496" s="1"/>
    </row>
    <row r="497" spans="23:23" x14ac:dyDescent="0.25">
      <c r="W497" s="1"/>
    </row>
    <row r="498" spans="23:23" x14ac:dyDescent="0.25">
      <c r="W498" s="1"/>
    </row>
    <row r="499" spans="23:23" x14ac:dyDescent="0.25">
      <c r="W499" s="1"/>
    </row>
    <row r="500" spans="23:23" x14ac:dyDescent="0.25">
      <c r="W500" s="1"/>
    </row>
    <row r="501" spans="23:23" x14ac:dyDescent="0.25">
      <c r="W501" s="1"/>
    </row>
    <row r="502" spans="23:23" x14ac:dyDescent="0.25">
      <c r="W502" s="1"/>
    </row>
    <row r="503" spans="23:23" x14ac:dyDescent="0.25">
      <c r="W503" s="1"/>
    </row>
    <row r="504" spans="23:23" x14ac:dyDescent="0.25">
      <c r="W504" s="1"/>
    </row>
    <row r="505" spans="23:23" x14ac:dyDescent="0.25">
      <c r="W505" s="1"/>
    </row>
    <row r="506" spans="23:23" x14ac:dyDescent="0.25">
      <c r="W506" s="1"/>
    </row>
    <row r="507" spans="23:23" x14ac:dyDescent="0.25">
      <c r="W507" s="1"/>
    </row>
    <row r="508" spans="23:23" x14ac:dyDescent="0.25">
      <c r="W508" s="1"/>
    </row>
    <row r="509" spans="23:23" x14ac:dyDescent="0.25">
      <c r="W509" s="1"/>
    </row>
    <row r="510" spans="23:23" x14ac:dyDescent="0.25">
      <c r="W510" s="1"/>
    </row>
    <row r="511" spans="23:23" x14ac:dyDescent="0.25">
      <c r="W511" s="1"/>
    </row>
    <row r="512" spans="23:23" x14ac:dyDescent="0.25">
      <c r="W512" s="1"/>
    </row>
    <row r="513" spans="23:23" x14ac:dyDescent="0.25">
      <c r="W513" s="1"/>
    </row>
    <row r="514" spans="23:23" x14ac:dyDescent="0.25">
      <c r="W514" s="1"/>
    </row>
    <row r="515" spans="23:23" x14ac:dyDescent="0.25">
      <c r="W515" s="1"/>
    </row>
    <row r="516" spans="23:23" x14ac:dyDescent="0.25">
      <c r="W516" s="1"/>
    </row>
    <row r="517" spans="23:23" x14ac:dyDescent="0.25">
      <c r="W517" s="1"/>
    </row>
    <row r="518" spans="23:23" x14ac:dyDescent="0.25">
      <c r="W518" s="1"/>
    </row>
    <row r="519" spans="23:23" x14ac:dyDescent="0.25">
      <c r="W519" s="1"/>
    </row>
    <row r="520" spans="23:23" x14ac:dyDescent="0.25">
      <c r="W520" s="1"/>
    </row>
    <row r="521" spans="23:23" x14ac:dyDescent="0.25">
      <c r="W521" s="1"/>
    </row>
    <row r="522" spans="23:23" x14ac:dyDescent="0.25">
      <c r="W522" s="1"/>
    </row>
    <row r="523" spans="23:23" x14ac:dyDescent="0.25">
      <c r="W523" s="1"/>
    </row>
    <row r="524" spans="23:23" x14ac:dyDescent="0.25">
      <c r="W524" s="1"/>
    </row>
    <row r="525" spans="23:23" x14ac:dyDescent="0.25">
      <c r="W525" s="1"/>
    </row>
    <row r="526" spans="23:23" x14ac:dyDescent="0.25">
      <c r="W526" s="1"/>
    </row>
    <row r="527" spans="23:23" x14ac:dyDescent="0.25">
      <c r="W527" s="1"/>
    </row>
    <row r="528" spans="23:23" x14ac:dyDescent="0.25">
      <c r="W528" s="1"/>
    </row>
    <row r="529" spans="23:23" x14ac:dyDescent="0.25">
      <c r="W529" s="1"/>
    </row>
    <row r="530" spans="23:23" x14ac:dyDescent="0.25">
      <c r="W530" s="1"/>
    </row>
    <row r="531" spans="23:23" x14ac:dyDescent="0.25">
      <c r="W531" s="1"/>
    </row>
    <row r="532" spans="23:23" x14ac:dyDescent="0.25">
      <c r="W532" s="1"/>
    </row>
    <row r="533" spans="23:23" x14ac:dyDescent="0.25">
      <c r="W533" s="1"/>
    </row>
    <row r="534" spans="23:23" x14ac:dyDescent="0.25">
      <c r="W534" s="1"/>
    </row>
    <row r="535" spans="23:23" x14ac:dyDescent="0.25">
      <c r="W535" s="1"/>
    </row>
    <row r="536" spans="23:23" x14ac:dyDescent="0.25">
      <c r="W536" s="1"/>
    </row>
    <row r="537" spans="23:23" x14ac:dyDescent="0.25">
      <c r="W537" s="1"/>
    </row>
    <row r="538" spans="23:23" x14ac:dyDescent="0.25">
      <c r="W538" s="1"/>
    </row>
    <row r="539" spans="23:23" x14ac:dyDescent="0.25">
      <c r="W539" s="1"/>
    </row>
    <row r="540" spans="23:23" x14ac:dyDescent="0.25">
      <c r="W540" s="1"/>
    </row>
    <row r="541" spans="23:23" x14ac:dyDescent="0.25">
      <c r="W541" s="1"/>
    </row>
    <row r="542" spans="23:23" x14ac:dyDescent="0.25">
      <c r="W542" s="1"/>
    </row>
    <row r="543" spans="23:23" x14ac:dyDescent="0.25">
      <c r="W543" s="1"/>
    </row>
    <row r="544" spans="23:23" x14ac:dyDescent="0.25">
      <c r="W544" s="1"/>
    </row>
    <row r="545" spans="23:23" x14ac:dyDescent="0.25">
      <c r="W545" s="1"/>
    </row>
    <row r="546" spans="23:23" x14ac:dyDescent="0.25">
      <c r="W546" s="1"/>
    </row>
    <row r="547" spans="23:23" x14ac:dyDescent="0.25">
      <c r="W547" s="1"/>
    </row>
    <row r="548" spans="23:23" x14ac:dyDescent="0.25">
      <c r="W548" s="1"/>
    </row>
    <row r="549" spans="23:23" x14ac:dyDescent="0.25">
      <c r="W549" s="1"/>
    </row>
    <row r="550" spans="23:23" x14ac:dyDescent="0.25">
      <c r="W550" s="1"/>
    </row>
    <row r="551" spans="23:23" x14ac:dyDescent="0.25">
      <c r="W551" s="1"/>
    </row>
    <row r="552" spans="23:23" x14ac:dyDescent="0.25">
      <c r="W552" s="1"/>
    </row>
    <row r="553" spans="23:23" x14ac:dyDescent="0.25">
      <c r="W553" s="1"/>
    </row>
    <row r="554" spans="23:23" x14ac:dyDescent="0.25">
      <c r="W554" s="1"/>
    </row>
    <row r="555" spans="23:23" x14ac:dyDescent="0.25">
      <c r="W555" s="1"/>
    </row>
    <row r="556" spans="23:23" x14ac:dyDescent="0.25">
      <c r="W556" s="1"/>
    </row>
    <row r="557" spans="23:23" x14ac:dyDescent="0.25">
      <c r="W557" s="1"/>
    </row>
    <row r="558" spans="23:23" x14ac:dyDescent="0.25">
      <c r="W558" s="1"/>
    </row>
    <row r="559" spans="23:23" x14ac:dyDescent="0.25">
      <c r="W559" s="1"/>
    </row>
    <row r="560" spans="23:23" x14ac:dyDescent="0.25">
      <c r="W560" s="1"/>
    </row>
    <row r="561" spans="23:23" x14ac:dyDescent="0.25">
      <c r="W561" s="1"/>
    </row>
    <row r="562" spans="23:23" x14ac:dyDescent="0.25">
      <c r="W562" s="1"/>
    </row>
    <row r="563" spans="23:23" x14ac:dyDescent="0.25">
      <c r="W563" s="1"/>
    </row>
    <row r="564" spans="23:23" x14ac:dyDescent="0.25">
      <c r="W564" s="1"/>
    </row>
    <row r="565" spans="23:23" x14ac:dyDescent="0.25">
      <c r="W565" s="1"/>
    </row>
    <row r="566" spans="23:23" x14ac:dyDescent="0.25">
      <c r="W566" s="1"/>
    </row>
    <row r="567" spans="23:23" x14ac:dyDescent="0.25">
      <c r="W567" s="1"/>
    </row>
    <row r="568" spans="23:23" x14ac:dyDescent="0.25">
      <c r="W568" s="1"/>
    </row>
    <row r="569" spans="23:23" x14ac:dyDescent="0.25">
      <c r="W569" s="1"/>
    </row>
    <row r="570" spans="23:23" x14ac:dyDescent="0.25">
      <c r="W570" s="1"/>
    </row>
    <row r="571" spans="23:23" x14ac:dyDescent="0.25">
      <c r="W571" s="1"/>
    </row>
    <row r="572" spans="23:23" x14ac:dyDescent="0.25">
      <c r="W572" s="1"/>
    </row>
    <row r="573" spans="23:23" x14ac:dyDescent="0.25">
      <c r="W573" s="1"/>
    </row>
    <row r="574" spans="23:23" x14ac:dyDescent="0.25">
      <c r="W574" s="1"/>
    </row>
    <row r="575" spans="23:23" x14ac:dyDescent="0.25">
      <c r="W575" s="1"/>
    </row>
    <row r="576" spans="23:23" x14ac:dyDescent="0.25">
      <c r="W576" s="1"/>
    </row>
    <row r="577" spans="23:23" x14ac:dyDescent="0.25">
      <c r="W577" s="1"/>
    </row>
    <row r="578" spans="23:23" x14ac:dyDescent="0.25">
      <c r="W578" s="1"/>
    </row>
    <row r="579" spans="23:23" x14ac:dyDescent="0.25">
      <c r="W579" s="1"/>
    </row>
    <row r="580" spans="23:23" x14ac:dyDescent="0.25">
      <c r="W580" s="1"/>
    </row>
    <row r="581" spans="23:23" x14ac:dyDescent="0.25">
      <c r="W581" s="1"/>
    </row>
    <row r="582" spans="23:23" x14ac:dyDescent="0.25">
      <c r="W582" s="1"/>
    </row>
    <row r="583" spans="23:23" x14ac:dyDescent="0.25">
      <c r="W583" s="1"/>
    </row>
    <row r="584" spans="23:23" x14ac:dyDescent="0.25">
      <c r="W584" s="1"/>
    </row>
    <row r="585" spans="23:23" x14ac:dyDescent="0.25">
      <c r="W585" s="1"/>
    </row>
    <row r="586" spans="23:23" x14ac:dyDescent="0.25">
      <c r="W586" s="1"/>
    </row>
    <row r="587" spans="23:23" x14ac:dyDescent="0.25">
      <c r="W587" s="1"/>
    </row>
    <row r="588" spans="23:23" x14ac:dyDescent="0.25">
      <c r="W588" s="1"/>
    </row>
    <row r="589" spans="23:23" x14ac:dyDescent="0.25">
      <c r="W589" s="1"/>
    </row>
    <row r="590" spans="23:23" x14ac:dyDescent="0.25">
      <c r="W590" s="1"/>
    </row>
    <row r="591" spans="23:23" x14ac:dyDescent="0.25">
      <c r="W591" s="1"/>
    </row>
    <row r="592" spans="23:23" x14ac:dyDescent="0.25">
      <c r="W592" s="1"/>
    </row>
    <row r="593" spans="23:23" x14ac:dyDescent="0.25">
      <c r="W593" s="1"/>
    </row>
    <row r="594" spans="23:23" x14ac:dyDescent="0.25">
      <c r="W594" s="1"/>
    </row>
    <row r="595" spans="23:23" x14ac:dyDescent="0.25">
      <c r="W595" s="1"/>
    </row>
    <row r="596" spans="23:23" x14ac:dyDescent="0.25">
      <c r="W596" s="1"/>
    </row>
    <row r="597" spans="23:23" x14ac:dyDescent="0.25">
      <c r="W597" s="1"/>
    </row>
    <row r="598" spans="23:23" x14ac:dyDescent="0.25">
      <c r="W598" s="1"/>
    </row>
    <row r="599" spans="23:23" x14ac:dyDescent="0.25">
      <c r="W599" s="1"/>
    </row>
    <row r="600" spans="23:23" x14ac:dyDescent="0.25">
      <c r="W600" s="1"/>
    </row>
    <row r="601" spans="23:23" x14ac:dyDescent="0.25">
      <c r="W601" s="1"/>
    </row>
    <row r="602" spans="23:23" x14ac:dyDescent="0.25">
      <c r="W602" s="1"/>
    </row>
    <row r="603" spans="23:23" x14ac:dyDescent="0.25">
      <c r="W603" s="1"/>
    </row>
    <row r="604" spans="23:23" x14ac:dyDescent="0.25">
      <c r="W604" s="1"/>
    </row>
    <row r="605" spans="23:23" x14ac:dyDescent="0.25">
      <c r="W605" s="1"/>
    </row>
    <row r="606" spans="23:23" x14ac:dyDescent="0.25">
      <c r="W606" s="1"/>
    </row>
    <row r="607" spans="23:23" x14ac:dyDescent="0.25">
      <c r="W607" s="1"/>
    </row>
    <row r="608" spans="23:23" x14ac:dyDescent="0.25">
      <c r="W608" s="1"/>
    </row>
    <row r="609" spans="23:23" x14ac:dyDescent="0.25">
      <c r="W609" s="1"/>
    </row>
    <row r="610" spans="23:23" x14ac:dyDescent="0.25">
      <c r="W610" s="1"/>
    </row>
    <row r="611" spans="23:23" x14ac:dyDescent="0.25">
      <c r="W611" s="1"/>
    </row>
    <row r="612" spans="23:23" x14ac:dyDescent="0.25">
      <c r="W612" s="1"/>
    </row>
    <row r="613" spans="23:23" x14ac:dyDescent="0.25">
      <c r="W613" s="1"/>
    </row>
    <row r="614" spans="23:23" x14ac:dyDescent="0.25">
      <c r="W614" s="1"/>
    </row>
    <row r="615" spans="23:23" x14ac:dyDescent="0.25">
      <c r="W615" s="1"/>
    </row>
    <row r="616" spans="23:23" x14ac:dyDescent="0.25">
      <c r="W616" s="1"/>
    </row>
    <row r="617" spans="23:23" x14ac:dyDescent="0.25">
      <c r="W617" s="1"/>
    </row>
    <row r="618" spans="23:23" x14ac:dyDescent="0.25">
      <c r="W618" s="1"/>
    </row>
    <row r="619" spans="23:23" x14ac:dyDescent="0.25">
      <c r="W619" s="1"/>
    </row>
    <row r="620" spans="23:23" x14ac:dyDescent="0.25">
      <c r="W620" s="1"/>
    </row>
    <row r="621" spans="23:23" x14ac:dyDescent="0.25">
      <c r="W621" s="1"/>
    </row>
    <row r="622" spans="23:23" x14ac:dyDescent="0.25">
      <c r="W622" s="1"/>
    </row>
    <row r="623" spans="23:23" x14ac:dyDescent="0.25">
      <c r="W623" s="1"/>
    </row>
    <row r="624" spans="23:23" x14ac:dyDescent="0.25">
      <c r="W624" s="1"/>
    </row>
    <row r="625" spans="23:23" x14ac:dyDescent="0.25">
      <c r="W625" s="1"/>
    </row>
    <row r="626" spans="23:23" x14ac:dyDescent="0.25">
      <c r="W626" s="1"/>
    </row>
    <row r="627" spans="23:23" x14ac:dyDescent="0.25">
      <c r="W627" s="1"/>
    </row>
    <row r="628" spans="23:23" x14ac:dyDescent="0.25">
      <c r="W628" s="1"/>
    </row>
    <row r="629" spans="23:23" x14ac:dyDescent="0.25">
      <c r="W629" s="1"/>
    </row>
    <row r="630" spans="23:23" x14ac:dyDescent="0.25">
      <c r="W630" s="1"/>
    </row>
    <row r="631" spans="23:23" x14ac:dyDescent="0.25">
      <c r="W631" s="1"/>
    </row>
    <row r="632" spans="23:23" x14ac:dyDescent="0.25">
      <c r="W632" s="1"/>
    </row>
    <row r="633" spans="23:23" x14ac:dyDescent="0.25">
      <c r="W633" s="1"/>
    </row>
    <row r="634" spans="23:23" x14ac:dyDescent="0.25">
      <c r="W634" s="1"/>
    </row>
    <row r="635" spans="23:23" x14ac:dyDescent="0.25">
      <c r="W635" s="1"/>
    </row>
    <row r="636" spans="23:23" x14ac:dyDescent="0.25">
      <c r="W636" s="1"/>
    </row>
    <row r="637" spans="23:23" x14ac:dyDescent="0.25">
      <c r="W637" s="1"/>
    </row>
    <row r="638" spans="23:23" x14ac:dyDescent="0.25">
      <c r="W638" s="1"/>
    </row>
    <row r="639" spans="23:23" x14ac:dyDescent="0.25">
      <c r="W639" s="1"/>
    </row>
    <row r="640" spans="23:23" x14ac:dyDescent="0.25">
      <c r="W640" s="1"/>
    </row>
    <row r="641" spans="23:23" x14ac:dyDescent="0.25">
      <c r="W641" s="1"/>
    </row>
    <row r="642" spans="23:23" x14ac:dyDescent="0.25">
      <c r="W642" s="1"/>
    </row>
    <row r="643" spans="23:23" x14ac:dyDescent="0.25">
      <c r="W643" s="1"/>
    </row>
    <row r="644" spans="23:23" x14ac:dyDescent="0.25">
      <c r="W644" s="1"/>
    </row>
    <row r="645" spans="23:23" x14ac:dyDescent="0.25">
      <c r="W645" s="1"/>
    </row>
    <row r="646" spans="23:23" x14ac:dyDescent="0.25">
      <c r="W646" s="1"/>
    </row>
    <row r="647" spans="23:23" x14ac:dyDescent="0.25">
      <c r="W647" s="1"/>
    </row>
    <row r="648" spans="23:23" x14ac:dyDescent="0.25">
      <c r="W648" s="1"/>
    </row>
    <row r="649" spans="23:23" x14ac:dyDescent="0.25">
      <c r="W649" s="1"/>
    </row>
    <row r="650" spans="23:23" x14ac:dyDescent="0.25">
      <c r="W650" s="1"/>
    </row>
    <row r="651" spans="23:23" x14ac:dyDescent="0.25">
      <c r="W651" s="1"/>
    </row>
    <row r="652" spans="23:23" x14ac:dyDescent="0.25">
      <c r="W652" s="1"/>
    </row>
    <row r="653" spans="23:23" x14ac:dyDescent="0.25">
      <c r="W653" s="1"/>
    </row>
    <row r="654" spans="23:23" x14ac:dyDescent="0.25">
      <c r="W654" s="1"/>
    </row>
    <row r="655" spans="23:23" x14ac:dyDescent="0.25">
      <c r="W655" s="1"/>
    </row>
    <row r="656" spans="23:23" x14ac:dyDescent="0.25">
      <c r="W656" s="1"/>
    </row>
    <row r="657" spans="23:23" x14ac:dyDescent="0.25">
      <c r="W657" s="1"/>
    </row>
    <row r="658" spans="23:23" x14ac:dyDescent="0.25">
      <c r="W658" s="1"/>
    </row>
    <row r="659" spans="23:23" x14ac:dyDescent="0.25">
      <c r="W659" s="1"/>
    </row>
    <row r="660" spans="23:23" x14ac:dyDescent="0.25">
      <c r="W660" s="1"/>
    </row>
    <row r="661" spans="23:23" x14ac:dyDescent="0.25">
      <c r="W661" s="1"/>
    </row>
    <row r="662" spans="23:23" x14ac:dyDescent="0.25">
      <c r="W662" s="1"/>
    </row>
    <row r="663" spans="23:23" x14ac:dyDescent="0.25">
      <c r="W663" s="1"/>
    </row>
    <row r="664" spans="23:23" x14ac:dyDescent="0.25">
      <c r="W664" s="1"/>
    </row>
    <row r="665" spans="23:23" x14ac:dyDescent="0.25">
      <c r="W665" s="1"/>
    </row>
    <row r="666" spans="23:23" x14ac:dyDescent="0.25">
      <c r="W666" s="1"/>
    </row>
    <row r="667" spans="23:23" x14ac:dyDescent="0.25">
      <c r="W667" s="1"/>
    </row>
    <row r="668" spans="23:23" x14ac:dyDescent="0.25">
      <c r="W668" s="1"/>
    </row>
    <row r="669" spans="23:23" x14ac:dyDescent="0.25">
      <c r="W669" s="1"/>
    </row>
    <row r="670" spans="23:23" x14ac:dyDescent="0.25">
      <c r="W670" s="1"/>
    </row>
    <row r="671" spans="23:23" x14ac:dyDescent="0.25">
      <c r="W671" s="1"/>
    </row>
    <row r="672" spans="23:23" x14ac:dyDescent="0.25">
      <c r="W672" s="1"/>
    </row>
    <row r="673" spans="23:23" x14ac:dyDescent="0.25">
      <c r="W673" s="1"/>
    </row>
    <row r="674" spans="23:23" x14ac:dyDescent="0.25">
      <c r="W674" s="1"/>
    </row>
    <row r="675" spans="23:23" x14ac:dyDescent="0.25">
      <c r="W675" s="1"/>
    </row>
    <row r="676" spans="23:23" x14ac:dyDescent="0.25">
      <c r="W676" s="1"/>
    </row>
    <row r="677" spans="23:23" x14ac:dyDescent="0.25">
      <c r="W677" s="1"/>
    </row>
    <row r="678" spans="23:23" x14ac:dyDescent="0.25">
      <c r="W678" s="1"/>
    </row>
    <row r="679" spans="23:23" x14ac:dyDescent="0.25">
      <c r="W679" s="1"/>
    </row>
    <row r="680" spans="23:23" x14ac:dyDescent="0.25">
      <c r="W680" s="1"/>
    </row>
    <row r="681" spans="23:23" x14ac:dyDescent="0.25">
      <c r="W681" s="1"/>
    </row>
    <row r="682" spans="23:23" x14ac:dyDescent="0.25">
      <c r="W682" s="1"/>
    </row>
    <row r="683" spans="23:23" x14ac:dyDescent="0.25">
      <c r="W683" s="1"/>
    </row>
    <row r="684" spans="23:23" x14ac:dyDescent="0.25">
      <c r="W684" s="1"/>
    </row>
    <row r="685" spans="23:23" x14ac:dyDescent="0.25">
      <c r="W685" s="1"/>
    </row>
    <row r="686" spans="23:23" x14ac:dyDescent="0.25">
      <c r="W686" s="1"/>
    </row>
    <row r="687" spans="23:23" x14ac:dyDescent="0.25">
      <c r="W687" s="1"/>
    </row>
    <row r="688" spans="23:23" x14ac:dyDescent="0.25">
      <c r="W688" s="1"/>
    </row>
    <row r="689" spans="23:23" x14ac:dyDescent="0.25">
      <c r="W689" s="1"/>
    </row>
    <row r="690" spans="23:23" x14ac:dyDescent="0.25">
      <c r="W690" s="1"/>
    </row>
    <row r="691" spans="23:23" x14ac:dyDescent="0.25">
      <c r="W691" s="1"/>
    </row>
    <row r="692" spans="23:23" x14ac:dyDescent="0.25">
      <c r="W692" s="1"/>
    </row>
    <row r="693" spans="23:23" x14ac:dyDescent="0.25">
      <c r="W693" s="1"/>
    </row>
    <row r="694" spans="23:23" x14ac:dyDescent="0.25">
      <c r="W694" s="1"/>
    </row>
    <row r="695" spans="23:23" x14ac:dyDescent="0.25">
      <c r="W695" s="1"/>
    </row>
    <row r="696" spans="23:23" x14ac:dyDescent="0.25">
      <c r="W696" s="1"/>
    </row>
    <row r="697" spans="23:23" x14ac:dyDescent="0.25">
      <c r="W697" s="1"/>
    </row>
    <row r="698" spans="23:23" x14ac:dyDescent="0.25">
      <c r="W698" s="1"/>
    </row>
    <row r="699" spans="23:23" x14ac:dyDescent="0.25">
      <c r="W699" s="1"/>
    </row>
    <row r="700" spans="23:23" x14ac:dyDescent="0.25">
      <c r="W700" s="1"/>
    </row>
    <row r="701" spans="23:23" x14ac:dyDescent="0.25">
      <c r="W701" s="1"/>
    </row>
    <row r="702" spans="23:23" x14ac:dyDescent="0.25">
      <c r="W702" s="1"/>
    </row>
    <row r="703" spans="23:23" x14ac:dyDescent="0.25">
      <c r="W703" s="1"/>
    </row>
    <row r="704" spans="23:23" x14ac:dyDescent="0.25">
      <c r="W704" s="1"/>
    </row>
    <row r="705" spans="23:23" x14ac:dyDescent="0.25">
      <c r="W705" s="1"/>
    </row>
    <row r="706" spans="23:23" x14ac:dyDescent="0.25">
      <c r="W706" s="1"/>
    </row>
    <row r="707" spans="23:23" x14ac:dyDescent="0.25">
      <c r="W707" s="1"/>
    </row>
    <row r="708" spans="23:23" x14ac:dyDescent="0.25">
      <c r="W708" s="1"/>
    </row>
    <row r="709" spans="23:23" x14ac:dyDescent="0.25">
      <c r="W709" s="1"/>
    </row>
    <row r="710" spans="23:23" x14ac:dyDescent="0.25">
      <c r="W710" s="1"/>
    </row>
    <row r="711" spans="23:23" x14ac:dyDescent="0.25">
      <c r="W711" s="1"/>
    </row>
    <row r="712" spans="23:23" x14ac:dyDescent="0.25">
      <c r="W712" s="1"/>
    </row>
    <row r="713" spans="23:23" x14ac:dyDescent="0.25">
      <c r="W713" s="1"/>
    </row>
    <row r="714" spans="23:23" x14ac:dyDescent="0.25">
      <c r="W714" s="1"/>
    </row>
    <row r="715" spans="23:23" x14ac:dyDescent="0.25">
      <c r="W715" s="1"/>
    </row>
    <row r="716" spans="23:23" x14ac:dyDescent="0.25">
      <c r="W716" s="1"/>
    </row>
    <row r="717" spans="23:23" x14ac:dyDescent="0.25">
      <c r="W717" s="1"/>
    </row>
    <row r="718" spans="23:23" x14ac:dyDescent="0.25">
      <c r="W718" s="1"/>
    </row>
    <row r="719" spans="23:23" x14ac:dyDescent="0.25">
      <c r="W719" s="1"/>
    </row>
    <row r="720" spans="23:23" x14ac:dyDescent="0.25">
      <c r="W720" s="1"/>
    </row>
    <row r="721" spans="23:23" x14ac:dyDescent="0.25">
      <c r="W721" s="1"/>
    </row>
    <row r="722" spans="23:23" x14ac:dyDescent="0.25">
      <c r="W722" s="1"/>
    </row>
    <row r="723" spans="23:23" x14ac:dyDescent="0.25">
      <c r="W723" s="1"/>
    </row>
    <row r="724" spans="23:23" x14ac:dyDescent="0.25">
      <c r="W724" s="1"/>
    </row>
    <row r="725" spans="23:23" x14ac:dyDescent="0.25">
      <c r="W725" s="1"/>
    </row>
    <row r="726" spans="23:23" x14ac:dyDescent="0.25">
      <c r="W726" s="1"/>
    </row>
    <row r="727" spans="23:23" x14ac:dyDescent="0.25">
      <c r="W727" s="1"/>
    </row>
    <row r="728" spans="23:23" x14ac:dyDescent="0.25">
      <c r="W728" s="1"/>
    </row>
    <row r="729" spans="23:23" x14ac:dyDescent="0.25">
      <c r="W729" s="1"/>
    </row>
    <row r="730" spans="23:23" x14ac:dyDescent="0.25">
      <c r="W730" s="1"/>
    </row>
    <row r="731" spans="23:23" x14ac:dyDescent="0.25">
      <c r="W731" s="1"/>
    </row>
    <row r="732" spans="23:23" x14ac:dyDescent="0.25">
      <c r="W732" s="1"/>
    </row>
    <row r="733" spans="23:23" x14ac:dyDescent="0.25">
      <c r="W733" s="1"/>
    </row>
    <row r="734" spans="23:23" x14ac:dyDescent="0.25">
      <c r="W734" s="1"/>
    </row>
    <row r="735" spans="23:23" x14ac:dyDescent="0.25">
      <c r="W735" s="1"/>
    </row>
    <row r="736" spans="23:23" x14ac:dyDescent="0.25">
      <c r="W736" s="1"/>
    </row>
    <row r="737" spans="23:23" x14ac:dyDescent="0.25">
      <c r="W737" s="1"/>
    </row>
    <row r="738" spans="23:23" x14ac:dyDescent="0.25">
      <c r="W738" s="1"/>
    </row>
    <row r="739" spans="23:23" x14ac:dyDescent="0.25">
      <c r="W739" s="1"/>
    </row>
    <row r="740" spans="23:23" x14ac:dyDescent="0.25">
      <c r="W740" s="1"/>
    </row>
    <row r="741" spans="23:23" x14ac:dyDescent="0.25">
      <c r="W741" s="1"/>
    </row>
    <row r="742" spans="23:23" x14ac:dyDescent="0.25">
      <c r="W742" s="1"/>
    </row>
    <row r="743" spans="23:23" x14ac:dyDescent="0.25">
      <c r="W743" s="1"/>
    </row>
    <row r="744" spans="23:23" x14ac:dyDescent="0.25">
      <c r="W744" s="1"/>
    </row>
    <row r="745" spans="23:23" x14ac:dyDescent="0.25">
      <c r="W745" s="1"/>
    </row>
    <row r="746" spans="23:23" x14ac:dyDescent="0.25">
      <c r="W746" s="1"/>
    </row>
    <row r="747" spans="23:23" x14ac:dyDescent="0.25">
      <c r="W747" s="1"/>
    </row>
    <row r="748" spans="23:23" x14ac:dyDescent="0.25">
      <c r="W748" s="1"/>
    </row>
    <row r="749" spans="23:23" x14ac:dyDescent="0.25">
      <c r="W749" s="1"/>
    </row>
    <row r="750" spans="23:23" x14ac:dyDescent="0.25">
      <c r="W750" s="1"/>
    </row>
    <row r="751" spans="23:23" x14ac:dyDescent="0.25">
      <c r="W751" s="1"/>
    </row>
    <row r="752" spans="23:23" x14ac:dyDescent="0.25">
      <c r="W752" s="1"/>
    </row>
    <row r="753" spans="23:23" x14ac:dyDescent="0.25">
      <c r="W753" s="1"/>
    </row>
    <row r="754" spans="23:23" x14ac:dyDescent="0.25">
      <c r="W754" s="1"/>
    </row>
    <row r="755" spans="23:23" x14ac:dyDescent="0.25">
      <c r="W755" s="1"/>
    </row>
    <row r="756" spans="23:23" x14ac:dyDescent="0.25">
      <c r="W756" s="1"/>
    </row>
    <row r="757" spans="23:23" x14ac:dyDescent="0.25">
      <c r="W757" s="1"/>
    </row>
    <row r="758" spans="23:23" x14ac:dyDescent="0.25">
      <c r="W758" s="1"/>
    </row>
    <row r="759" spans="23:23" x14ac:dyDescent="0.25">
      <c r="W759" s="1"/>
    </row>
    <row r="760" spans="23:23" x14ac:dyDescent="0.25">
      <c r="W760" s="1"/>
    </row>
    <row r="761" spans="23:23" x14ac:dyDescent="0.25">
      <c r="W761" s="1"/>
    </row>
    <row r="762" spans="23:23" x14ac:dyDescent="0.25">
      <c r="W762" s="1"/>
    </row>
    <row r="763" spans="23:23" x14ac:dyDescent="0.25">
      <c r="W763" s="1"/>
    </row>
    <row r="764" spans="23:23" x14ac:dyDescent="0.25">
      <c r="W764" s="1"/>
    </row>
    <row r="765" spans="23:23" x14ac:dyDescent="0.25">
      <c r="W765" s="1"/>
    </row>
    <row r="766" spans="23:23" x14ac:dyDescent="0.25">
      <c r="W766" s="1"/>
    </row>
    <row r="767" spans="23:23" x14ac:dyDescent="0.25">
      <c r="W767" s="1"/>
    </row>
    <row r="768" spans="23:23" x14ac:dyDescent="0.25">
      <c r="W768" s="1"/>
    </row>
    <row r="769" spans="23:23" x14ac:dyDescent="0.25">
      <c r="W769" s="1"/>
    </row>
    <row r="770" spans="23:23" x14ac:dyDescent="0.25">
      <c r="W770" s="1"/>
    </row>
    <row r="771" spans="23:23" x14ac:dyDescent="0.25">
      <c r="W771" s="1"/>
    </row>
    <row r="772" spans="23:23" x14ac:dyDescent="0.25">
      <c r="W772" s="1"/>
    </row>
    <row r="773" spans="23:23" x14ac:dyDescent="0.25">
      <c r="W773" s="1"/>
    </row>
    <row r="774" spans="23:23" x14ac:dyDescent="0.25">
      <c r="W774" s="1"/>
    </row>
    <row r="775" spans="23:23" x14ac:dyDescent="0.25">
      <c r="W775" s="1"/>
    </row>
    <row r="776" spans="23:23" x14ac:dyDescent="0.25">
      <c r="W776" s="1"/>
    </row>
    <row r="777" spans="23:23" x14ac:dyDescent="0.25">
      <c r="W777" s="1"/>
    </row>
    <row r="778" spans="23:23" x14ac:dyDescent="0.25">
      <c r="W778" s="1"/>
    </row>
    <row r="779" spans="23:23" x14ac:dyDescent="0.25">
      <c r="W779" s="1"/>
    </row>
    <row r="780" spans="23:23" x14ac:dyDescent="0.25">
      <c r="W780" s="1"/>
    </row>
    <row r="781" spans="23:23" x14ac:dyDescent="0.25">
      <c r="W781" s="1"/>
    </row>
    <row r="782" spans="23:23" x14ac:dyDescent="0.25">
      <c r="W782" s="1"/>
    </row>
    <row r="783" spans="23:23" x14ac:dyDescent="0.25">
      <c r="W783" s="1"/>
    </row>
    <row r="784" spans="23:23" x14ac:dyDescent="0.25">
      <c r="W784" s="1"/>
    </row>
    <row r="785" spans="23:23" x14ac:dyDescent="0.25">
      <c r="W785" s="1"/>
    </row>
    <row r="786" spans="23:23" x14ac:dyDescent="0.25">
      <c r="W786" s="1"/>
    </row>
    <row r="787" spans="23:23" x14ac:dyDescent="0.25">
      <c r="W787" s="1"/>
    </row>
    <row r="788" spans="23:23" x14ac:dyDescent="0.25">
      <c r="W788" s="1"/>
    </row>
    <row r="789" spans="23:23" x14ac:dyDescent="0.25">
      <c r="W789" s="1"/>
    </row>
    <row r="790" spans="23:23" x14ac:dyDescent="0.25">
      <c r="W790" s="1"/>
    </row>
    <row r="791" spans="23:23" x14ac:dyDescent="0.25">
      <c r="W791" s="1"/>
    </row>
    <row r="792" spans="23:23" x14ac:dyDescent="0.25">
      <c r="W792" s="1"/>
    </row>
    <row r="793" spans="23:23" x14ac:dyDescent="0.25">
      <c r="W793" s="1"/>
    </row>
    <row r="794" spans="23:23" x14ac:dyDescent="0.25">
      <c r="W794" s="1"/>
    </row>
    <row r="795" spans="23:23" x14ac:dyDescent="0.25">
      <c r="W795" s="1"/>
    </row>
    <row r="796" spans="23:23" x14ac:dyDescent="0.25">
      <c r="W796" s="1"/>
    </row>
    <row r="797" spans="23:23" x14ac:dyDescent="0.25">
      <c r="W797" s="1"/>
    </row>
    <row r="798" spans="23:23" x14ac:dyDescent="0.25">
      <c r="W798" s="1"/>
    </row>
    <row r="799" spans="23:23" x14ac:dyDescent="0.25">
      <c r="W799" s="1"/>
    </row>
    <row r="800" spans="23:23" x14ac:dyDescent="0.25">
      <c r="W800" s="1"/>
    </row>
    <row r="801" spans="23:23" x14ac:dyDescent="0.25">
      <c r="W801" s="1"/>
    </row>
    <row r="802" spans="23:23" x14ac:dyDescent="0.25">
      <c r="W802" s="1"/>
    </row>
    <row r="803" spans="23:23" x14ac:dyDescent="0.25">
      <c r="W803" s="1"/>
    </row>
    <row r="804" spans="23:23" x14ac:dyDescent="0.25">
      <c r="W804" s="1"/>
    </row>
    <row r="805" spans="23:23" x14ac:dyDescent="0.25">
      <c r="W805" s="1"/>
    </row>
    <row r="806" spans="23:23" x14ac:dyDescent="0.25">
      <c r="W806" s="1"/>
    </row>
    <row r="807" spans="23:23" x14ac:dyDescent="0.25">
      <c r="W807" s="1"/>
    </row>
    <row r="808" spans="23:23" x14ac:dyDescent="0.25">
      <c r="W808" s="1"/>
    </row>
    <row r="809" spans="23:23" x14ac:dyDescent="0.25">
      <c r="W809" s="1"/>
    </row>
    <row r="810" spans="23:23" x14ac:dyDescent="0.25">
      <c r="W810" s="1"/>
    </row>
    <row r="811" spans="23:23" x14ac:dyDescent="0.25">
      <c r="W811" s="1"/>
    </row>
    <row r="812" spans="23:23" x14ac:dyDescent="0.25">
      <c r="W812" s="1"/>
    </row>
    <row r="813" spans="23:23" x14ac:dyDescent="0.25">
      <c r="W813" s="1"/>
    </row>
    <row r="814" spans="23:23" x14ac:dyDescent="0.25">
      <c r="W814" s="1"/>
    </row>
    <row r="815" spans="23:23" x14ac:dyDescent="0.25">
      <c r="W815" s="1"/>
    </row>
    <row r="816" spans="23:23" x14ac:dyDescent="0.25">
      <c r="W816" s="1"/>
    </row>
    <row r="817" spans="23:23" x14ac:dyDescent="0.25">
      <c r="W817" s="1"/>
    </row>
    <row r="818" spans="23:23" x14ac:dyDescent="0.25">
      <c r="W818" s="1"/>
    </row>
    <row r="819" spans="23:23" x14ac:dyDescent="0.25">
      <c r="W819" s="1"/>
    </row>
    <row r="820" spans="23:23" x14ac:dyDescent="0.25">
      <c r="W820" s="1"/>
    </row>
    <row r="821" spans="23:23" x14ac:dyDescent="0.25">
      <c r="W821" s="1"/>
    </row>
    <row r="822" spans="23:23" x14ac:dyDescent="0.25">
      <c r="W822" s="1"/>
    </row>
    <row r="823" spans="23:23" x14ac:dyDescent="0.25">
      <c r="W823" s="1"/>
    </row>
    <row r="824" spans="23:23" x14ac:dyDescent="0.25">
      <c r="W824" s="1"/>
    </row>
    <row r="825" spans="23:23" x14ac:dyDescent="0.25">
      <c r="W825" s="1"/>
    </row>
    <row r="826" spans="23:23" x14ac:dyDescent="0.25">
      <c r="W826" s="1"/>
    </row>
    <row r="827" spans="23:23" x14ac:dyDescent="0.25">
      <c r="W827" s="1"/>
    </row>
    <row r="828" spans="23:23" x14ac:dyDescent="0.25">
      <c r="W828" s="1"/>
    </row>
    <row r="829" spans="23:23" x14ac:dyDescent="0.25">
      <c r="W829" s="1"/>
    </row>
    <row r="830" spans="23:23" x14ac:dyDescent="0.25">
      <c r="W830" s="1"/>
    </row>
    <row r="831" spans="23:23" x14ac:dyDescent="0.25">
      <c r="W831" s="1"/>
    </row>
    <row r="832" spans="23:23" x14ac:dyDescent="0.25">
      <c r="W832" s="1"/>
    </row>
    <row r="833" spans="23:23" x14ac:dyDescent="0.25">
      <c r="W833" s="1"/>
    </row>
    <row r="834" spans="23:23" x14ac:dyDescent="0.25">
      <c r="W834" s="1"/>
    </row>
    <row r="835" spans="23:23" x14ac:dyDescent="0.25">
      <c r="W835" s="1"/>
    </row>
    <row r="836" spans="23:23" x14ac:dyDescent="0.25">
      <c r="W836" s="1"/>
    </row>
    <row r="837" spans="23:23" x14ac:dyDescent="0.25">
      <c r="W837" s="1"/>
    </row>
    <row r="838" spans="23:23" x14ac:dyDescent="0.25">
      <c r="W838" s="1"/>
    </row>
    <row r="839" spans="23:23" x14ac:dyDescent="0.25">
      <c r="W839" s="1"/>
    </row>
    <row r="840" spans="23:23" x14ac:dyDescent="0.25">
      <c r="W840" s="1"/>
    </row>
    <row r="841" spans="23:23" x14ac:dyDescent="0.25">
      <c r="W841" s="1"/>
    </row>
    <row r="842" spans="23:23" x14ac:dyDescent="0.25">
      <c r="W842" s="1"/>
    </row>
    <row r="843" spans="23:23" x14ac:dyDescent="0.25">
      <c r="W843" s="1"/>
    </row>
    <row r="844" spans="23:23" x14ac:dyDescent="0.25">
      <c r="W844" s="1"/>
    </row>
    <row r="845" spans="23:23" x14ac:dyDescent="0.25">
      <c r="W845" s="1"/>
    </row>
    <row r="846" spans="23:23" x14ac:dyDescent="0.25">
      <c r="W846" s="1"/>
    </row>
    <row r="847" spans="23:23" x14ac:dyDescent="0.25">
      <c r="W847" s="1"/>
    </row>
    <row r="848" spans="23:23" x14ac:dyDescent="0.25">
      <c r="W848" s="1"/>
    </row>
    <row r="849" spans="23:23" x14ac:dyDescent="0.25">
      <c r="W849" s="1"/>
    </row>
    <row r="850" spans="23:23" x14ac:dyDescent="0.25">
      <c r="W850" s="1"/>
    </row>
    <row r="851" spans="23:23" x14ac:dyDescent="0.25">
      <c r="W851" s="1"/>
    </row>
    <row r="852" spans="23:23" x14ac:dyDescent="0.25">
      <c r="W852" s="1"/>
    </row>
    <row r="853" spans="23:23" x14ac:dyDescent="0.25">
      <c r="W853" s="1"/>
    </row>
    <row r="854" spans="23:23" x14ac:dyDescent="0.25">
      <c r="W854" s="1"/>
    </row>
    <row r="855" spans="23:23" x14ac:dyDescent="0.25">
      <c r="W855" s="1"/>
    </row>
    <row r="856" spans="23:23" x14ac:dyDescent="0.25">
      <c r="W856" s="1"/>
    </row>
    <row r="857" spans="23:23" x14ac:dyDescent="0.25">
      <c r="W857" s="1"/>
    </row>
    <row r="858" spans="23:23" x14ac:dyDescent="0.25">
      <c r="W858" s="1"/>
    </row>
    <row r="859" spans="23:23" x14ac:dyDescent="0.25">
      <c r="W859" s="1"/>
    </row>
    <row r="860" spans="23:23" x14ac:dyDescent="0.25">
      <c r="W860" s="1"/>
    </row>
    <row r="861" spans="23:23" x14ac:dyDescent="0.25">
      <c r="W861" s="1"/>
    </row>
    <row r="862" spans="23:23" x14ac:dyDescent="0.25">
      <c r="W862" s="1"/>
    </row>
    <row r="863" spans="23:23" x14ac:dyDescent="0.25">
      <c r="W863" s="1"/>
    </row>
    <row r="864" spans="23:23" x14ac:dyDescent="0.25">
      <c r="W864" s="1"/>
    </row>
    <row r="865" spans="23:23" x14ac:dyDescent="0.25">
      <c r="W865" s="1"/>
    </row>
    <row r="866" spans="23:23" x14ac:dyDescent="0.25">
      <c r="W866" s="1"/>
    </row>
    <row r="867" spans="23:23" x14ac:dyDescent="0.25">
      <c r="W867" s="1"/>
    </row>
    <row r="868" spans="23:23" x14ac:dyDescent="0.25">
      <c r="W868" s="1"/>
    </row>
    <row r="869" spans="23:23" x14ac:dyDescent="0.25">
      <c r="W869" s="1"/>
    </row>
    <row r="870" spans="23:23" x14ac:dyDescent="0.25">
      <c r="W870" s="1"/>
    </row>
    <row r="871" spans="23:23" x14ac:dyDescent="0.25">
      <c r="W871" s="1"/>
    </row>
    <row r="872" spans="23:23" x14ac:dyDescent="0.25">
      <c r="W872" s="1"/>
    </row>
    <row r="873" spans="23:23" x14ac:dyDescent="0.25">
      <c r="W873" s="1"/>
    </row>
    <row r="874" spans="23:23" x14ac:dyDescent="0.25">
      <c r="W874" s="1"/>
    </row>
    <row r="875" spans="23:23" x14ac:dyDescent="0.25">
      <c r="W875" s="1"/>
    </row>
    <row r="876" spans="23:23" x14ac:dyDescent="0.25">
      <c r="W876" s="1"/>
    </row>
    <row r="877" spans="23:23" x14ac:dyDescent="0.25">
      <c r="W877" s="1"/>
    </row>
    <row r="878" spans="23:23" x14ac:dyDescent="0.25">
      <c r="W878" s="1"/>
    </row>
    <row r="879" spans="23:23" x14ac:dyDescent="0.25">
      <c r="W879" s="1"/>
    </row>
    <row r="880" spans="23:23" x14ac:dyDescent="0.25">
      <c r="W880" s="1"/>
    </row>
    <row r="881" spans="23:23" x14ac:dyDescent="0.25">
      <c r="W881" s="1"/>
    </row>
    <row r="882" spans="23:23" x14ac:dyDescent="0.25">
      <c r="W882" s="1"/>
    </row>
    <row r="883" spans="23:23" x14ac:dyDescent="0.25">
      <c r="W883" s="1"/>
    </row>
    <row r="884" spans="23:23" x14ac:dyDescent="0.25">
      <c r="W884" s="1"/>
    </row>
    <row r="885" spans="23:23" x14ac:dyDescent="0.25">
      <c r="W885" s="1"/>
    </row>
    <row r="886" spans="23:23" x14ac:dyDescent="0.25">
      <c r="W886" s="1"/>
    </row>
    <row r="887" spans="23:23" x14ac:dyDescent="0.25">
      <c r="W887" s="1"/>
    </row>
    <row r="888" spans="23:23" x14ac:dyDescent="0.25">
      <c r="W888" s="1"/>
    </row>
    <row r="889" spans="23:23" x14ac:dyDescent="0.25">
      <c r="W889" s="1"/>
    </row>
    <row r="890" spans="23:23" x14ac:dyDescent="0.25">
      <c r="W890" s="1"/>
    </row>
    <row r="891" spans="23:23" x14ac:dyDescent="0.25">
      <c r="W891" s="1"/>
    </row>
    <row r="892" spans="23:23" x14ac:dyDescent="0.25">
      <c r="W892" s="1"/>
    </row>
    <row r="893" spans="23:23" x14ac:dyDescent="0.25">
      <c r="W893" s="1"/>
    </row>
    <row r="894" spans="23:23" x14ac:dyDescent="0.25">
      <c r="W894" s="1"/>
    </row>
    <row r="895" spans="23:23" x14ac:dyDescent="0.25">
      <c r="W895" s="1"/>
    </row>
    <row r="896" spans="23:23" x14ac:dyDescent="0.25">
      <c r="W896" s="1"/>
    </row>
    <row r="897" spans="23:23" x14ac:dyDescent="0.25">
      <c r="W897" s="1"/>
    </row>
    <row r="898" spans="23:23" x14ac:dyDescent="0.25">
      <c r="W898" s="1"/>
    </row>
    <row r="899" spans="23:23" x14ac:dyDescent="0.25">
      <c r="W899" s="1"/>
    </row>
    <row r="900" spans="23:23" x14ac:dyDescent="0.25">
      <c r="W900" s="1"/>
    </row>
    <row r="901" spans="23:23" x14ac:dyDescent="0.25">
      <c r="W901" s="1"/>
    </row>
    <row r="902" spans="23:23" x14ac:dyDescent="0.25">
      <c r="W902" s="1"/>
    </row>
    <row r="903" spans="23:23" x14ac:dyDescent="0.25">
      <c r="W903" s="1"/>
    </row>
    <row r="904" spans="23:23" x14ac:dyDescent="0.25">
      <c r="W904" s="1"/>
    </row>
    <row r="905" spans="23:23" x14ac:dyDescent="0.25">
      <c r="W905" s="1"/>
    </row>
    <row r="906" spans="23:23" x14ac:dyDescent="0.25">
      <c r="W906" s="1"/>
    </row>
    <row r="907" spans="23:23" x14ac:dyDescent="0.25">
      <c r="W907" s="1"/>
    </row>
    <row r="908" spans="23:23" x14ac:dyDescent="0.25">
      <c r="W908" s="1"/>
    </row>
    <row r="909" spans="23:23" x14ac:dyDescent="0.25">
      <c r="W909" s="1"/>
    </row>
    <row r="910" spans="23:23" x14ac:dyDescent="0.25">
      <c r="W910" s="1"/>
    </row>
    <row r="911" spans="23:23" x14ac:dyDescent="0.25">
      <c r="W911" s="1"/>
    </row>
    <row r="912" spans="23:23" x14ac:dyDescent="0.25">
      <c r="W912" s="1"/>
    </row>
    <row r="913" spans="23:23" x14ac:dyDescent="0.25">
      <c r="W913" s="1"/>
    </row>
    <row r="914" spans="23:23" x14ac:dyDescent="0.25">
      <c r="W914" s="1"/>
    </row>
    <row r="915" spans="23:23" x14ac:dyDescent="0.25">
      <c r="W915" s="1"/>
    </row>
    <row r="916" spans="23:23" x14ac:dyDescent="0.25">
      <c r="W916" s="1"/>
    </row>
    <row r="917" spans="23:23" x14ac:dyDescent="0.25">
      <c r="W917" s="1"/>
    </row>
    <row r="918" spans="23:23" x14ac:dyDescent="0.25">
      <c r="W918" s="1"/>
    </row>
    <row r="919" spans="23:23" x14ac:dyDescent="0.25">
      <c r="W919" s="1"/>
    </row>
    <row r="920" spans="23:23" x14ac:dyDescent="0.25">
      <c r="W920" s="1"/>
    </row>
    <row r="921" spans="23:23" x14ac:dyDescent="0.25">
      <c r="W921" s="1"/>
    </row>
    <row r="922" spans="23:23" x14ac:dyDescent="0.25">
      <c r="W922" s="1"/>
    </row>
    <row r="923" spans="23:23" x14ac:dyDescent="0.25">
      <c r="W923" s="1"/>
    </row>
    <row r="924" spans="23:23" x14ac:dyDescent="0.25">
      <c r="W924" s="1"/>
    </row>
    <row r="925" spans="23:23" x14ac:dyDescent="0.25">
      <c r="W925" s="1"/>
    </row>
    <row r="926" spans="23:23" x14ac:dyDescent="0.25">
      <c r="W926" s="1"/>
    </row>
    <row r="927" spans="23:23" x14ac:dyDescent="0.25">
      <c r="W927" s="1"/>
    </row>
    <row r="928" spans="23:23" x14ac:dyDescent="0.25">
      <c r="W928" s="1"/>
    </row>
    <row r="929" spans="23:23" x14ac:dyDescent="0.25">
      <c r="W929" s="1"/>
    </row>
    <row r="930" spans="23:23" x14ac:dyDescent="0.25">
      <c r="W930" s="1"/>
    </row>
    <row r="931" spans="23:23" x14ac:dyDescent="0.25">
      <c r="W931" s="1"/>
    </row>
    <row r="932" spans="23:23" x14ac:dyDescent="0.25">
      <c r="W932" s="1"/>
    </row>
    <row r="933" spans="23:23" x14ac:dyDescent="0.25">
      <c r="W933" s="1"/>
    </row>
    <row r="934" spans="23:23" x14ac:dyDescent="0.25">
      <c r="W934" s="1"/>
    </row>
    <row r="935" spans="23:23" x14ac:dyDescent="0.25">
      <c r="W935" s="1"/>
    </row>
    <row r="936" spans="23:23" x14ac:dyDescent="0.25">
      <c r="W936" s="1"/>
    </row>
    <row r="937" spans="23:23" x14ac:dyDescent="0.25">
      <c r="W937" s="1"/>
    </row>
    <row r="938" spans="23:23" x14ac:dyDescent="0.25">
      <c r="W938" s="1"/>
    </row>
    <row r="939" spans="23:23" x14ac:dyDescent="0.25">
      <c r="W939" s="1"/>
    </row>
    <row r="940" spans="23:23" x14ac:dyDescent="0.25">
      <c r="W940" s="1"/>
    </row>
    <row r="941" spans="23:23" x14ac:dyDescent="0.25">
      <c r="W941" s="1"/>
    </row>
    <row r="942" spans="23:23" x14ac:dyDescent="0.25">
      <c r="W942" s="1"/>
    </row>
    <row r="943" spans="23:23" x14ac:dyDescent="0.25">
      <c r="W943" s="1"/>
    </row>
    <row r="944" spans="23:23" x14ac:dyDescent="0.25">
      <c r="W944" s="1"/>
    </row>
    <row r="945" spans="23:23" x14ac:dyDescent="0.25">
      <c r="W945" s="1"/>
    </row>
    <row r="946" spans="23:23" x14ac:dyDescent="0.25">
      <c r="W946" s="1"/>
    </row>
    <row r="947" spans="23:23" x14ac:dyDescent="0.25">
      <c r="W947" s="1"/>
    </row>
    <row r="948" spans="23:23" x14ac:dyDescent="0.25">
      <c r="W948" s="1"/>
    </row>
    <row r="949" spans="23:23" x14ac:dyDescent="0.25">
      <c r="W949" s="1"/>
    </row>
    <row r="950" spans="23:23" x14ac:dyDescent="0.25">
      <c r="W950" s="1"/>
    </row>
    <row r="951" spans="23:23" x14ac:dyDescent="0.25">
      <c r="W951" s="1"/>
    </row>
    <row r="952" spans="23:23" x14ac:dyDescent="0.25">
      <c r="W952" s="1"/>
    </row>
    <row r="953" spans="23:23" x14ac:dyDescent="0.25">
      <c r="W953" s="1"/>
    </row>
    <row r="954" spans="23:23" x14ac:dyDescent="0.25">
      <c r="W954" s="1"/>
    </row>
    <row r="955" spans="23:23" x14ac:dyDescent="0.25">
      <c r="W955" s="1"/>
    </row>
    <row r="956" spans="23:23" x14ac:dyDescent="0.25">
      <c r="W956" s="1"/>
    </row>
    <row r="957" spans="23:23" x14ac:dyDescent="0.25">
      <c r="W957" s="1"/>
    </row>
    <row r="958" spans="23:23" x14ac:dyDescent="0.25">
      <c r="W958" s="1"/>
    </row>
    <row r="959" spans="23:23" x14ac:dyDescent="0.25">
      <c r="W959" s="1"/>
    </row>
    <row r="960" spans="23:23" x14ac:dyDescent="0.25">
      <c r="W960" s="1"/>
    </row>
    <row r="961" spans="23:23" x14ac:dyDescent="0.25">
      <c r="W961" s="1"/>
    </row>
    <row r="962" spans="23:23" x14ac:dyDescent="0.25">
      <c r="W962" s="1"/>
    </row>
    <row r="963" spans="23:23" x14ac:dyDescent="0.25">
      <c r="W963" s="1"/>
    </row>
    <row r="964" spans="23:23" x14ac:dyDescent="0.25">
      <c r="W964" s="1"/>
    </row>
    <row r="965" spans="23:23" x14ac:dyDescent="0.25">
      <c r="W965" s="1"/>
    </row>
    <row r="966" spans="23:23" x14ac:dyDescent="0.25">
      <c r="W966" s="1"/>
    </row>
    <row r="967" spans="23:23" x14ac:dyDescent="0.25">
      <c r="W967" s="1"/>
    </row>
    <row r="968" spans="23:23" x14ac:dyDescent="0.25">
      <c r="W968" s="1"/>
    </row>
    <row r="969" spans="23:23" x14ac:dyDescent="0.25">
      <c r="W969" s="1"/>
    </row>
    <row r="970" spans="23:23" x14ac:dyDescent="0.25">
      <c r="W970" s="1"/>
    </row>
    <row r="971" spans="23:23" x14ac:dyDescent="0.25">
      <c r="W971" s="1"/>
    </row>
    <row r="972" spans="23:23" x14ac:dyDescent="0.25">
      <c r="W972" s="1"/>
    </row>
    <row r="973" spans="23:23" x14ac:dyDescent="0.25">
      <c r="W973" s="1"/>
    </row>
    <row r="974" spans="23:23" x14ac:dyDescent="0.25">
      <c r="W974" s="1"/>
    </row>
    <row r="975" spans="23:23" x14ac:dyDescent="0.25">
      <c r="W975" s="1"/>
    </row>
    <row r="976" spans="23:23" x14ac:dyDescent="0.25">
      <c r="W976" s="1"/>
    </row>
    <row r="977" spans="23:23" x14ac:dyDescent="0.25">
      <c r="W977" s="1"/>
    </row>
    <row r="978" spans="23:23" x14ac:dyDescent="0.25">
      <c r="W978" s="1"/>
    </row>
    <row r="979" spans="23:23" x14ac:dyDescent="0.25">
      <c r="W979" s="1"/>
    </row>
    <row r="980" spans="23:23" x14ac:dyDescent="0.25">
      <c r="W980" s="1"/>
    </row>
    <row r="981" spans="23:23" x14ac:dyDescent="0.25">
      <c r="W981" s="1"/>
    </row>
    <row r="982" spans="23:23" x14ac:dyDescent="0.25">
      <c r="W982" s="1"/>
    </row>
    <row r="983" spans="23:23" x14ac:dyDescent="0.25">
      <c r="W983" s="1"/>
    </row>
    <row r="984" spans="23:23" x14ac:dyDescent="0.25">
      <c r="W984" s="1"/>
    </row>
    <row r="985" spans="23:23" x14ac:dyDescent="0.25">
      <c r="W985" s="1"/>
    </row>
    <row r="986" spans="23:23" x14ac:dyDescent="0.25">
      <c r="W986" s="1"/>
    </row>
    <row r="987" spans="23:23" x14ac:dyDescent="0.25">
      <c r="W987" s="1"/>
    </row>
    <row r="988" spans="23:23" x14ac:dyDescent="0.25">
      <c r="W988" s="1"/>
    </row>
    <row r="989" spans="23:23" x14ac:dyDescent="0.25">
      <c r="W989" s="1"/>
    </row>
    <row r="990" spans="23:23" x14ac:dyDescent="0.25">
      <c r="W990" s="1"/>
    </row>
    <row r="991" spans="23:23" x14ac:dyDescent="0.25">
      <c r="W991" s="1"/>
    </row>
    <row r="992" spans="23:23" x14ac:dyDescent="0.25">
      <c r="W992" s="1"/>
    </row>
    <row r="993" spans="23:23" x14ac:dyDescent="0.25">
      <c r="W993" s="1"/>
    </row>
    <row r="994" spans="23:23" x14ac:dyDescent="0.25">
      <c r="W994" s="1"/>
    </row>
    <row r="995" spans="23:23" x14ac:dyDescent="0.25">
      <c r="W995" s="1"/>
    </row>
    <row r="996" spans="23:23" x14ac:dyDescent="0.25">
      <c r="W996" s="1"/>
    </row>
    <row r="997" spans="23:23" x14ac:dyDescent="0.25">
      <c r="W997" s="1"/>
    </row>
    <row r="998" spans="23:23" x14ac:dyDescent="0.25">
      <c r="W998" s="1"/>
    </row>
    <row r="999" spans="23:23" x14ac:dyDescent="0.25">
      <c r="W999" s="1"/>
    </row>
    <row r="1000" spans="23:23" x14ac:dyDescent="0.25">
      <c r="W1000" s="1"/>
    </row>
    <row r="1001" spans="23:23" x14ac:dyDescent="0.25">
      <c r="W1001" s="1"/>
    </row>
    <row r="1002" spans="23:23" x14ac:dyDescent="0.25">
      <c r="W1002" s="1"/>
    </row>
    <row r="1003" spans="23:23" x14ac:dyDescent="0.25">
      <c r="W1003" s="1"/>
    </row>
    <row r="1004" spans="23:23" x14ac:dyDescent="0.25">
      <c r="W1004" s="1"/>
    </row>
    <row r="1005" spans="23:23" x14ac:dyDescent="0.25">
      <c r="W1005" s="1"/>
    </row>
    <row r="1006" spans="23:23" x14ac:dyDescent="0.25">
      <c r="W1006" s="1"/>
    </row>
    <row r="1007" spans="23:23" x14ac:dyDescent="0.25">
      <c r="W1007" s="1"/>
    </row>
    <row r="1008" spans="23:23" x14ac:dyDescent="0.25">
      <c r="W1008" s="1"/>
    </row>
    <row r="1009" spans="23:23" x14ac:dyDescent="0.25">
      <c r="W1009" s="1"/>
    </row>
    <row r="1010" spans="23:23" x14ac:dyDescent="0.25">
      <c r="W1010" s="1"/>
    </row>
    <row r="1011" spans="23:23" x14ac:dyDescent="0.25">
      <c r="W1011" s="1"/>
    </row>
    <row r="1012" spans="23:23" x14ac:dyDescent="0.25">
      <c r="W1012" s="1"/>
    </row>
    <row r="1013" spans="23:23" x14ac:dyDescent="0.25">
      <c r="W1013" s="1"/>
    </row>
    <row r="1014" spans="23:23" x14ac:dyDescent="0.25">
      <c r="W1014" s="1"/>
    </row>
    <row r="1015" spans="23:23" x14ac:dyDescent="0.25">
      <c r="W1015" s="1"/>
    </row>
    <row r="1016" spans="23:23" x14ac:dyDescent="0.25">
      <c r="W1016" s="1"/>
    </row>
    <row r="1017" spans="23:23" x14ac:dyDescent="0.25">
      <c r="W1017" s="1"/>
    </row>
    <row r="1018" spans="23:23" x14ac:dyDescent="0.25">
      <c r="W1018" s="1"/>
    </row>
    <row r="1019" spans="23:23" x14ac:dyDescent="0.25">
      <c r="W1019" s="1"/>
    </row>
    <row r="1020" spans="23:23" x14ac:dyDescent="0.25">
      <c r="W1020" s="1"/>
    </row>
    <row r="1021" spans="23:23" x14ac:dyDescent="0.25">
      <c r="W1021" s="1"/>
    </row>
    <row r="1022" spans="23:23" x14ac:dyDescent="0.25">
      <c r="W1022" s="1"/>
    </row>
    <row r="1023" spans="23:23" x14ac:dyDescent="0.25">
      <c r="W1023" s="1"/>
    </row>
    <row r="1024" spans="23:23" x14ac:dyDescent="0.25">
      <c r="W1024" s="1"/>
    </row>
    <row r="1025" spans="23:23" x14ac:dyDescent="0.25">
      <c r="W1025" s="1"/>
    </row>
    <row r="1026" spans="23:23" x14ac:dyDescent="0.25">
      <c r="W1026" s="1"/>
    </row>
    <row r="1027" spans="23:23" x14ac:dyDescent="0.25">
      <c r="W1027" s="1"/>
    </row>
    <row r="1028" spans="23:23" x14ac:dyDescent="0.25">
      <c r="W1028" s="1"/>
    </row>
    <row r="1029" spans="23:23" x14ac:dyDescent="0.25">
      <c r="W1029" s="1"/>
    </row>
    <row r="1030" spans="23:23" x14ac:dyDescent="0.25">
      <c r="W1030" s="1"/>
    </row>
    <row r="1031" spans="23:23" x14ac:dyDescent="0.25">
      <c r="W1031" s="1"/>
    </row>
    <row r="1032" spans="23:23" x14ac:dyDescent="0.25">
      <c r="W1032" s="1"/>
    </row>
    <row r="1033" spans="23:23" x14ac:dyDescent="0.25">
      <c r="W1033" s="1"/>
    </row>
    <row r="1034" spans="23:23" x14ac:dyDescent="0.25">
      <c r="W1034" s="1"/>
    </row>
    <row r="1035" spans="23:23" x14ac:dyDescent="0.25">
      <c r="W1035" s="1"/>
    </row>
    <row r="1036" spans="23:23" x14ac:dyDescent="0.25">
      <c r="W1036" s="1"/>
    </row>
    <row r="1037" spans="23:23" x14ac:dyDescent="0.25">
      <c r="W1037" s="1"/>
    </row>
    <row r="1038" spans="23:23" x14ac:dyDescent="0.25">
      <c r="W1038" s="1"/>
    </row>
    <row r="1039" spans="23:23" x14ac:dyDescent="0.25">
      <c r="W1039" s="1"/>
    </row>
    <row r="1040" spans="23:23" x14ac:dyDescent="0.25">
      <c r="W1040" s="1"/>
    </row>
    <row r="1041" spans="23:23" x14ac:dyDescent="0.25">
      <c r="W1041" s="1"/>
    </row>
    <row r="1042" spans="23:23" x14ac:dyDescent="0.25">
      <c r="W1042" s="1"/>
    </row>
    <row r="1043" spans="23:23" x14ac:dyDescent="0.25">
      <c r="W1043" s="1"/>
    </row>
    <row r="1044" spans="23:23" x14ac:dyDescent="0.25">
      <c r="W1044" s="1"/>
    </row>
    <row r="1045" spans="23:23" x14ac:dyDescent="0.25">
      <c r="W1045" s="1"/>
    </row>
    <row r="1046" spans="23:23" x14ac:dyDescent="0.25">
      <c r="W1046" s="1"/>
    </row>
    <row r="1047" spans="23:23" x14ac:dyDescent="0.25">
      <c r="W1047" s="1"/>
    </row>
    <row r="1048" spans="23:23" x14ac:dyDescent="0.25">
      <c r="W1048" s="1"/>
    </row>
    <row r="1049" spans="23:23" x14ac:dyDescent="0.25">
      <c r="W1049" s="1"/>
    </row>
    <row r="1050" spans="23:23" x14ac:dyDescent="0.25">
      <c r="W1050" s="1"/>
    </row>
    <row r="1051" spans="23:23" x14ac:dyDescent="0.25">
      <c r="W1051" s="1"/>
    </row>
    <row r="1052" spans="23:23" x14ac:dyDescent="0.25">
      <c r="W1052" s="1"/>
    </row>
    <row r="1053" spans="23:23" x14ac:dyDescent="0.25">
      <c r="W1053" s="1"/>
    </row>
    <row r="1054" spans="23:23" x14ac:dyDescent="0.25">
      <c r="W1054" s="1"/>
    </row>
    <row r="1055" spans="23:23" x14ac:dyDescent="0.25">
      <c r="W1055" s="1"/>
    </row>
    <row r="1056" spans="23:23" x14ac:dyDescent="0.25">
      <c r="W1056" s="1"/>
    </row>
    <row r="1057" spans="23:23" x14ac:dyDescent="0.25">
      <c r="W1057" s="1"/>
    </row>
    <row r="1058" spans="23:23" x14ac:dyDescent="0.25">
      <c r="W1058" s="1"/>
    </row>
    <row r="1059" spans="23:23" x14ac:dyDescent="0.25">
      <c r="W1059" s="1"/>
    </row>
    <row r="1060" spans="23:23" x14ac:dyDescent="0.25">
      <c r="W1060" s="1"/>
    </row>
    <row r="1061" spans="23:23" x14ac:dyDescent="0.25">
      <c r="W1061" s="1"/>
    </row>
    <row r="1062" spans="23:23" x14ac:dyDescent="0.25">
      <c r="W1062" s="1"/>
    </row>
    <row r="1063" spans="23:23" x14ac:dyDescent="0.25">
      <c r="W1063" s="1"/>
    </row>
    <row r="1064" spans="23:23" x14ac:dyDescent="0.25">
      <c r="W1064" s="1"/>
    </row>
    <row r="1065" spans="23:23" x14ac:dyDescent="0.25">
      <c r="W1065" s="1"/>
    </row>
    <row r="1066" spans="23:23" x14ac:dyDescent="0.25">
      <c r="W1066" s="1"/>
    </row>
    <row r="1067" spans="23:23" x14ac:dyDescent="0.25">
      <c r="W1067" s="1"/>
    </row>
    <row r="1068" spans="23:23" x14ac:dyDescent="0.25">
      <c r="W1068" s="1"/>
    </row>
    <row r="1069" spans="23:23" x14ac:dyDescent="0.25">
      <c r="W1069" s="1"/>
    </row>
    <row r="1070" spans="23:23" x14ac:dyDescent="0.25">
      <c r="W1070" s="1"/>
    </row>
    <row r="1071" spans="23:23" x14ac:dyDescent="0.25">
      <c r="W1071" s="1"/>
    </row>
    <row r="1072" spans="23:23" x14ac:dyDescent="0.25">
      <c r="W1072" s="1"/>
    </row>
    <row r="1073" spans="23:23" x14ac:dyDescent="0.25">
      <c r="W1073" s="1"/>
    </row>
    <row r="1074" spans="23:23" x14ac:dyDescent="0.25">
      <c r="W1074" s="1"/>
    </row>
    <row r="1075" spans="23:23" x14ac:dyDescent="0.25">
      <c r="W1075" s="1"/>
    </row>
    <row r="1076" spans="23:23" x14ac:dyDescent="0.25">
      <c r="W1076" s="1"/>
    </row>
    <row r="1077" spans="23:23" x14ac:dyDescent="0.25">
      <c r="W1077" s="1"/>
    </row>
    <row r="1078" spans="23:23" x14ac:dyDescent="0.25">
      <c r="W1078" s="1"/>
    </row>
    <row r="1079" spans="23:23" x14ac:dyDescent="0.25">
      <c r="W1079" s="1"/>
    </row>
    <row r="1080" spans="23:23" x14ac:dyDescent="0.25">
      <c r="W1080" s="1"/>
    </row>
    <row r="1081" spans="23:23" x14ac:dyDescent="0.25">
      <c r="W1081" s="1"/>
    </row>
    <row r="1082" spans="23:23" x14ac:dyDescent="0.25">
      <c r="W1082" s="1"/>
    </row>
    <row r="1083" spans="23:23" x14ac:dyDescent="0.25">
      <c r="W1083" s="1"/>
    </row>
    <row r="1084" spans="23:23" x14ac:dyDescent="0.25">
      <c r="W1084" s="1"/>
    </row>
    <row r="1085" spans="23:23" x14ac:dyDescent="0.25">
      <c r="W1085" s="1"/>
    </row>
    <row r="1086" spans="23:23" x14ac:dyDescent="0.25">
      <c r="W1086" s="1"/>
    </row>
    <row r="1087" spans="23:23" x14ac:dyDescent="0.25">
      <c r="W1087" s="1"/>
    </row>
    <row r="1088" spans="23:23" x14ac:dyDescent="0.25">
      <c r="W1088" s="1"/>
    </row>
    <row r="1089" spans="23:23" x14ac:dyDescent="0.25">
      <c r="W1089" s="1"/>
    </row>
    <row r="1090" spans="23:23" x14ac:dyDescent="0.25">
      <c r="W1090" s="1"/>
    </row>
    <row r="1091" spans="23:23" x14ac:dyDescent="0.25">
      <c r="W1091" s="1"/>
    </row>
    <row r="1092" spans="23:23" x14ac:dyDescent="0.25">
      <c r="W1092" s="1"/>
    </row>
    <row r="1093" spans="23:23" x14ac:dyDescent="0.25">
      <c r="W1093" s="1"/>
    </row>
    <row r="1094" spans="23:23" x14ac:dyDescent="0.25">
      <c r="W1094" s="1"/>
    </row>
    <row r="1095" spans="23:23" x14ac:dyDescent="0.25">
      <c r="W1095" s="1"/>
    </row>
    <row r="1096" spans="23:23" x14ac:dyDescent="0.25">
      <c r="W1096" s="1"/>
    </row>
    <row r="1097" spans="23:23" x14ac:dyDescent="0.25">
      <c r="W1097" s="1"/>
    </row>
    <row r="1098" spans="23:23" x14ac:dyDescent="0.25">
      <c r="W1098" s="1"/>
    </row>
    <row r="1099" spans="23:23" x14ac:dyDescent="0.25">
      <c r="W1099" s="1"/>
    </row>
    <row r="1100" spans="23:23" x14ac:dyDescent="0.25">
      <c r="W1100" s="1"/>
    </row>
    <row r="1101" spans="23:23" x14ac:dyDescent="0.25">
      <c r="W1101" s="1"/>
    </row>
    <row r="1102" spans="23:23" x14ac:dyDescent="0.25">
      <c r="W1102" s="1"/>
    </row>
    <row r="1103" spans="23:23" x14ac:dyDescent="0.25">
      <c r="W1103" s="1"/>
    </row>
    <row r="1104" spans="23:23" x14ac:dyDescent="0.25">
      <c r="W1104" s="1"/>
    </row>
    <row r="1105" spans="23:23" x14ac:dyDescent="0.25">
      <c r="W1105" s="1"/>
    </row>
    <row r="1106" spans="23:23" x14ac:dyDescent="0.25">
      <c r="W1106" s="1"/>
    </row>
    <row r="1107" spans="23:23" x14ac:dyDescent="0.25">
      <c r="W1107" s="1"/>
    </row>
    <row r="1108" spans="23:23" x14ac:dyDescent="0.25">
      <c r="W1108" s="1"/>
    </row>
    <row r="1109" spans="23:23" x14ac:dyDescent="0.25">
      <c r="W1109" s="1"/>
    </row>
    <row r="1110" spans="23:23" x14ac:dyDescent="0.25">
      <c r="W1110" s="1"/>
    </row>
    <row r="1111" spans="23:23" x14ac:dyDescent="0.25">
      <c r="W1111" s="1"/>
    </row>
    <row r="1112" spans="23:23" x14ac:dyDescent="0.25">
      <c r="W1112" s="1"/>
    </row>
    <row r="1113" spans="23:23" x14ac:dyDescent="0.25">
      <c r="W1113" s="1"/>
    </row>
    <row r="1114" spans="23:23" x14ac:dyDescent="0.25">
      <c r="W1114" s="1"/>
    </row>
    <row r="1115" spans="23:23" x14ac:dyDescent="0.25">
      <c r="W1115" s="1"/>
    </row>
    <row r="1116" spans="23:23" x14ac:dyDescent="0.25">
      <c r="W1116" s="1"/>
    </row>
    <row r="1117" spans="23:23" x14ac:dyDescent="0.25">
      <c r="W1117" s="1"/>
    </row>
    <row r="1118" spans="23:23" x14ac:dyDescent="0.25">
      <c r="W1118" s="1"/>
    </row>
    <row r="1119" spans="23:23" x14ac:dyDescent="0.25">
      <c r="W1119" s="1"/>
    </row>
    <row r="1120" spans="23:23" x14ac:dyDescent="0.25">
      <c r="W1120" s="1"/>
    </row>
    <row r="1121" spans="23:23" x14ac:dyDescent="0.25">
      <c r="W1121" s="1"/>
    </row>
    <row r="1122" spans="23:23" x14ac:dyDescent="0.25">
      <c r="W1122" s="1"/>
    </row>
    <row r="1123" spans="23:23" x14ac:dyDescent="0.25">
      <c r="W1123" s="1"/>
    </row>
    <row r="1124" spans="23:23" x14ac:dyDescent="0.25">
      <c r="W1124" s="1"/>
    </row>
    <row r="1125" spans="23:23" x14ac:dyDescent="0.25">
      <c r="W1125" s="1"/>
    </row>
    <row r="1126" spans="23:23" x14ac:dyDescent="0.25">
      <c r="W1126" s="1"/>
    </row>
    <row r="1127" spans="23:23" x14ac:dyDescent="0.25">
      <c r="W1127" s="1"/>
    </row>
    <row r="1128" spans="23:23" x14ac:dyDescent="0.25">
      <c r="W1128" s="1"/>
    </row>
    <row r="1129" spans="23:23" x14ac:dyDescent="0.25">
      <c r="W1129" s="1"/>
    </row>
    <row r="1130" spans="23:23" x14ac:dyDescent="0.25">
      <c r="W1130" s="1"/>
    </row>
    <row r="1131" spans="23:23" x14ac:dyDescent="0.25">
      <c r="W1131" s="1"/>
    </row>
    <row r="1132" spans="23:23" x14ac:dyDescent="0.25">
      <c r="W1132" s="1"/>
    </row>
    <row r="1133" spans="23:23" x14ac:dyDescent="0.25">
      <c r="W1133" s="1"/>
    </row>
    <row r="1134" spans="23:23" x14ac:dyDescent="0.25">
      <c r="W1134" s="1"/>
    </row>
    <row r="1135" spans="23:23" x14ac:dyDescent="0.25">
      <c r="W1135" s="1"/>
    </row>
    <row r="1136" spans="23:23" x14ac:dyDescent="0.25">
      <c r="W1136" s="1"/>
    </row>
    <row r="1137" spans="23:23" x14ac:dyDescent="0.25">
      <c r="W1137" s="1"/>
    </row>
    <row r="1138" spans="23:23" x14ac:dyDescent="0.25">
      <c r="W1138" s="1"/>
    </row>
    <row r="1139" spans="23:23" x14ac:dyDescent="0.25">
      <c r="W1139" s="1"/>
    </row>
    <row r="1140" spans="23:23" x14ac:dyDescent="0.25">
      <c r="W1140" s="1"/>
    </row>
    <row r="1141" spans="23:23" x14ac:dyDescent="0.25">
      <c r="W1141" s="1"/>
    </row>
    <row r="1142" spans="23:23" x14ac:dyDescent="0.25">
      <c r="W1142" s="1"/>
    </row>
    <row r="1143" spans="23:23" x14ac:dyDescent="0.25">
      <c r="W1143" s="1"/>
    </row>
    <row r="1144" spans="23:23" x14ac:dyDescent="0.25">
      <c r="W1144" s="1"/>
    </row>
    <row r="1145" spans="23:23" x14ac:dyDescent="0.25">
      <c r="W1145" s="1"/>
    </row>
    <row r="1146" spans="23:23" x14ac:dyDescent="0.25">
      <c r="W1146" s="1"/>
    </row>
    <row r="1147" spans="23:23" x14ac:dyDescent="0.25">
      <c r="W1147" s="1"/>
    </row>
    <row r="1148" spans="23:23" x14ac:dyDescent="0.25">
      <c r="W1148" s="1"/>
    </row>
    <row r="1149" spans="23:23" x14ac:dyDescent="0.25">
      <c r="W1149" s="1"/>
    </row>
    <row r="1150" spans="23:23" x14ac:dyDescent="0.25">
      <c r="W1150" s="1"/>
    </row>
    <row r="1151" spans="23:23" x14ac:dyDescent="0.25">
      <c r="W1151" s="1"/>
    </row>
    <row r="1152" spans="23:23" x14ac:dyDescent="0.25">
      <c r="W1152" s="1"/>
    </row>
    <row r="1153" spans="23:23" x14ac:dyDescent="0.25">
      <c r="W1153" s="1"/>
    </row>
    <row r="1154" spans="23:23" x14ac:dyDescent="0.25">
      <c r="W1154" s="1"/>
    </row>
    <row r="1155" spans="23:23" x14ac:dyDescent="0.25">
      <c r="W1155" s="1"/>
    </row>
    <row r="1156" spans="23:23" x14ac:dyDescent="0.25">
      <c r="W1156" s="1"/>
    </row>
    <row r="1157" spans="23:23" x14ac:dyDescent="0.25">
      <c r="W1157" s="1"/>
    </row>
    <row r="1158" spans="23:23" x14ac:dyDescent="0.25">
      <c r="W1158" s="1"/>
    </row>
    <row r="1159" spans="23:23" x14ac:dyDescent="0.25">
      <c r="W1159" s="1"/>
    </row>
    <row r="1160" spans="23:23" x14ac:dyDescent="0.25">
      <c r="W1160" s="1"/>
    </row>
    <row r="1161" spans="23:23" x14ac:dyDescent="0.25">
      <c r="W1161" s="1"/>
    </row>
    <row r="1162" spans="23:23" x14ac:dyDescent="0.25">
      <c r="W1162" s="1"/>
    </row>
    <row r="1163" spans="23:23" x14ac:dyDescent="0.25">
      <c r="W1163" s="1"/>
    </row>
    <row r="1164" spans="23:23" x14ac:dyDescent="0.25">
      <c r="W1164" s="1"/>
    </row>
    <row r="1165" spans="23:23" x14ac:dyDescent="0.25">
      <c r="W1165" s="1"/>
    </row>
    <row r="1166" spans="23:23" x14ac:dyDescent="0.25">
      <c r="W1166" s="1"/>
    </row>
    <row r="1167" spans="23:23" x14ac:dyDescent="0.25">
      <c r="W1167" s="1"/>
    </row>
    <row r="1168" spans="23:23" x14ac:dyDescent="0.25">
      <c r="W1168" s="1"/>
    </row>
    <row r="1169" spans="23:23" x14ac:dyDescent="0.25">
      <c r="W1169" s="1"/>
    </row>
    <row r="1170" spans="23:23" x14ac:dyDescent="0.25">
      <c r="W1170" s="1"/>
    </row>
    <row r="1171" spans="23:23" x14ac:dyDescent="0.25">
      <c r="W1171" s="1"/>
    </row>
    <row r="1172" spans="23:23" x14ac:dyDescent="0.25">
      <c r="W1172" s="1"/>
    </row>
    <row r="1173" spans="23:23" x14ac:dyDescent="0.25">
      <c r="W1173" s="1"/>
    </row>
    <row r="1174" spans="23:23" x14ac:dyDescent="0.25">
      <c r="W1174" s="1"/>
    </row>
    <row r="1175" spans="23:23" x14ac:dyDescent="0.25">
      <c r="W1175" s="1"/>
    </row>
    <row r="1176" spans="23:23" x14ac:dyDescent="0.25">
      <c r="W1176" s="1"/>
    </row>
    <row r="1177" spans="23:23" x14ac:dyDescent="0.25">
      <c r="W1177" s="1"/>
    </row>
    <row r="1178" spans="23:23" x14ac:dyDescent="0.25">
      <c r="W1178" s="1"/>
    </row>
    <row r="1179" spans="23:23" x14ac:dyDescent="0.25">
      <c r="W1179" s="1"/>
    </row>
    <row r="1180" spans="23:23" x14ac:dyDescent="0.25">
      <c r="W1180" s="1"/>
    </row>
    <row r="1181" spans="23:23" x14ac:dyDescent="0.25">
      <c r="W1181" s="1"/>
    </row>
    <row r="1182" spans="23:23" x14ac:dyDescent="0.25">
      <c r="W1182" s="1"/>
    </row>
    <row r="1183" spans="23:23" x14ac:dyDescent="0.25">
      <c r="W1183" s="1"/>
    </row>
    <row r="1184" spans="23:23" x14ac:dyDescent="0.25">
      <c r="W1184" s="1"/>
    </row>
    <row r="1185" spans="23:23" x14ac:dyDescent="0.25">
      <c r="W1185" s="1"/>
    </row>
    <row r="1186" spans="23:23" x14ac:dyDescent="0.25">
      <c r="W1186" s="1"/>
    </row>
    <row r="1187" spans="23:23" x14ac:dyDescent="0.25">
      <c r="W1187" s="1"/>
    </row>
    <row r="1188" spans="23:23" x14ac:dyDescent="0.25">
      <c r="W1188" s="1"/>
    </row>
    <row r="1189" spans="23:23" x14ac:dyDescent="0.25">
      <c r="W1189" s="1"/>
    </row>
    <row r="1190" spans="23:23" x14ac:dyDescent="0.25">
      <c r="W1190" s="1"/>
    </row>
    <row r="1191" spans="23:23" x14ac:dyDescent="0.25">
      <c r="W1191" s="1"/>
    </row>
    <row r="1192" spans="23:23" x14ac:dyDescent="0.25">
      <c r="W1192" s="1"/>
    </row>
    <row r="1193" spans="23:23" x14ac:dyDescent="0.25">
      <c r="W1193" s="1"/>
    </row>
    <row r="1194" spans="23:23" x14ac:dyDescent="0.25">
      <c r="W1194" s="1"/>
    </row>
    <row r="1195" spans="23:23" x14ac:dyDescent="0.25">
      <c r="W1195" s="1"/>
    </row>
    <row r="1196" spans="23:23" x14ac:dyDescent="0.25">
      <c r="W1196" s="1"/>
    </row>
    <row r="1197" spans="23:23" x14ac:dyDescent="0.25">
      <c r="W1197" s="1"/>
    </row>
    <row r="1198" spans="23:23" x14ac:dyDescent="0.25">
      <c r="W1198" s="1"/>
    </row>
    <row r="1199" spans="23:23" x14ac:dyDescent="0.25">
      <c r="W1199" s="1"/>
    </row>
    <row r="1200" spans="23:23" x14ac:dyDescent="0.25">
      <c r="W1200" s="1"/>
    </row>
    <row r="1201" spans="23:23" x14ac:dyDescent="0.25">
      <c r="W1201" s="1"/>
    </row>
    <row r="1202" spans="23:23" x14ac:dyDescent="0.25">
      <c r="W1202" s="1"/>
    </row>
    <row r="1203" spans="23:23" x14ac:dyDescent="0.25">
      <c r="W1203" s="1"/>
    </row>
    <row r="1204" spans="23:23" x14ac:dyDescent="0.25">
      <c r="W1204" s="1"/>
    </row>
    <row r="1205" spans="23:23" x14ac:dyDescent="0.25">
      <c r="W1205" s="1"/>
    </row>
    <row r="1206" spans="23:23" x14ac:dyDescent="0.25">
      <c r="W1206" s="1"/>
    </row>
    <row r="1207" spans="23:23" x14ac:dyDescent="0.25">
      <c r="W1207" s="1"/>
    </row>
    <row r="1208" spans="23:23" x14ac:dyDescent="0.25">
      <c r="W1208" s="1"/>
    </row>
    <row r="1209" spans="23:23" x14ac:dyDescent="0.25">
      <c r="W1209" s="1"/>
    </row>
    <row r="1210" spans="23:23" x14ac:dyDescent="0.25">
      <c r="W1210" s="1"/>
    </row>
    <row r="1211" spans="23:23" x14ac:dyDescent="0.25">
      <c r="W1211" s="1"/>
    </row>
    <row r="1212" spans="23:23" x14ac:dyDescent="0.25">
      <c r="W1212" s="1"/>
    </row>
    <row r="1213" spans="23:23" x14ac:dyDescent="0.25">
      <c r="W1213" s="1"/>
    </row>
    <row r="1214" spans="23:23" x14ac:dyDescent="0.25">
      <c r="W1214" s="1"/>
    </row>
    <row r="1215" spans="23:23" x14ac:dyDescent="0.25">
      <c r="W1215" s="1"/>
    </row>
    <row r="1216" spans="23:23" x14ac:dyDescent="0.25">
      <c r="W1216" s="1"/>
    </row>
    <row r="1217" spans="23:23" x14ac:dyDescent="0.25">
      <c r="W1217" s="1"/>
    </row>
    <row r="1218" spans="23:23" x14ac:dyDescent="0.25">
      <c r="W1218" s="1"/>
    </row>
    <row r="1219" spans="23:23" x14ac:dyDescent="0.25">
      <c r="W1219" s="1"/>
    </row>
    <row r="1220" spans="23:23" x14ac:dyDescent="0.25">
      <c r="W1220" s="1"/>
    </row>
    <row r="1221" spans="23:23" x14ac:dyDescent="0.25">
      <c r="W1221" s="1"/>
    </row>
    <row r="1222" spans="23:23" x14ac:dyDescent="0.25">
      <c r="W1222" s="1"/>
    </row>
    <row r="1223" spans="23:23" x14ac:dyDescent="0.25">
      <c r="W1223" s="1"/>
    </row>
    <row r="1224" spans="23:23" x14ac:dyDescent="0.25">
      <c r="W1224" s="1"/>
    </row>
    <row r="1225" spans="23:23" x14ac:dyDescent="0.25">
      <c r="W1225" s="1"/>
    </row>
    <row r="1226" spans="23:23" x14ac:dyDescent="0.25">
      <c r="W1226" s="1"/>
    </row>
    <row r="1227" spans="23:23" x14ac:dyDescent="0.25">
      <c r="W1227" s="1"/>
    </row>
    <row r="1228" spans="23:23" x14ac:dyDescent="0.25">
      <c r="W1228" s="1"/>
    </row>
    <row r="1229" spans="23:23" x14ac:dyDescent="0.25">
      <c r="W1229" s="1"/>
    </row>
    <row r="1230" spans="23:23" x14ac:dyDescent="0.25">
      <c r="W1230" s="1"/>
    </row>
    <row r="1231" spans="23:23" x14ac:dyDescent="0.25">
      <c r="W1231" s="1"/>
    </row>
    <row r="1232" spans="23:23" x14ac:dyDescent="0.25">
      <c r="W1232" s="1"/>
    </row>
    <row r="1233" spans="23:23" x14ac:dyDescent="0.25">
      <c r="W1233" s="1"/>
    </row>
    <row r="1234" spans="23:23" x14ac:dyDescent="0.25">
      <c r="W1234" s="1"/>
    </row>
    <row r="1235" spans="23:23" x14ac:dyDescent="0.25">
      <c r="W1235" s="1"/>
    </row>
    <row r="1236" spans="23:23" x14ac:dyDescent="0.25">
      <c r="W1236" s="1"/>
    </row>
    <row r="1237" spans="23:23" x14ac:dyDescent="0.25">
      <c r="W1237" s="1"/>
    </row>
    <row r="1238" spans="23:23" x14ac:dyDescent="0.25">
      <c r="W1238" s="1"/>
    </row>
    <row r="1239" spans="23:23" x14ac:dyDescent="0.25">
      <c r="W1239" s="1"/>
    </row>
    <row r="1240" spans="23:23" x14ac:dyDescent="0.25">
      <c r="W1240" s="1"/>
    </row>
    <row r="1241" spans="23:23" x14ac:dyDescent="0.25">
      <c r="W1241" s="1"/>
    </row>
    <row r="1242" spans="23:23" x14ac:dyDescent="0.25">
      <c r="W1242" s="1"/>
    </row>
    <row r="1243" spans="23:23" x14ac:dyDescent="0.25">
      <c r="W1243" s="1"/>
    </row>
    <row r="1244" spans="23:23" x14ac:dyDescent="0.25">
      <c r="W1244" s="1"/>
    </row>
    <row r="1245" spans="23:23" x14ac:dyDescent="0.25">
      <c r="W1245" s="1"/>
    </row>
    <row r="1246" spans="23:23" x14ac:dyDescent="0.25">
      <c r="W1246" s="1"/>
    </row>
    <row r="1247" spans="23:23" x14ac:dyDescent="0.25">
      <c r="W1247" s="1"/>
    </row>
    <row r="1248" spans="23:23" x14ac:dyDescent="0.25">
      <c r="W1248" s="1"/>
    </row>
    <row r="1249" spans="23:23" x14ac:dyDescent="0.25">
      <c r="W1249" s="1"/>
    </row>
    <row r="1250" spans="23:23" x14ac:dyDescent="0.25">
      <c r="W1250" s="1"/>
    </row>
    <row r="1251" spans="23:23" x14ac:dyDescent="0.25">
      <c r="W1251" s="1"/>
    </row>
    <row r="1252" spans="23:23" x14ac:dyDescent="0.25">
      <c r="W1252" s="1"/>
    </row>
    <row r="1253" spans="23:23" x14ac:dyDescent="0.25">
      <c r="W1253" s="1"/>
    </row>
    <row r="1254" spans="23:23" x14ac:dyDescent="0.25">
      <c r="W1254" s="1"/>
    </row>
    <row r="1255" spans="23:23" x14ac:dyDescent="0.25">
      <c r="W1255" s="1"/>
    </row>
    <row r="1256" spans="23:23" x14ac:dyDescent="0.25">
      <c r="W1256" s="1"/>
    </row>
    <row r="1257" spans="23:23" x14ac:dyDescent="0.25">
      <c r="W1257" s="1"/>
    </row>
    <row r="1258" spans="23:23" x14ac:dyDescent="0.25">
      <c r="W1258" s="1"/>
    </row>
    <row r="1259" spans="23:23" x14ac:dyDescent="0.25">
      <c r="W1259" s="1"/>
    </row>
    <row r="1260" spans="23:23" x14ac:dyDescent="0.25">
      <c r="W1260" s="1"/>
    </row>
    <row r="1261" spans="23:23" x14ac:dyDescent="0.25">
      <c r="W1261" s="1"/>
    </row>
    <row r="1262" spans="23:23" x14ac:dyDescent="0.25">
      <c r="W1262" s="1"/>
    </row>
    <row r="1263" spans="23:23" x14ac:dyDescent="0.25">
      <c r="W1263" s="1"/>
    </row>
    <row r="1264" spans="23:23" x14ac:dyDescent="0.25">
      <c r="W1264" s="1"/>
    </row>
    <row r="1265" spans="23:23" x14ac:dyDescent="0.25">
      <c r="W1265" s="1"/>
    </row>
    <row r="1266" spans="23:23" x14ac:dyDescent="0.25">
      <c r="W1266" s="1"/>
    </row>
    <row r="1267" spans="23:23" x14ac:dyDescent="0.25">
      <c r="W1267" s="1"/>
    </row>
    <row r="1268" spans="23:23" x14ac:dyDescent="0.25">
      <c r="W1268" s="1"/>
    </row>
    <row r="1269" spans="23:23" x14ac:dyDescent="0.25">
      <c r="W1269" s="1"/>
    </row>
    <row r="1270" spans="23:23" x14ac:dyDescent="0.25">
      <c r="W1270" s="1"/>
    </row>
    <row r="1271" spans="23:23" x14ac:dyDescent="0.25">
      <c r="W1271" s="1"/>
    </row>
    <row r="1272" spans="23:23" x14ac:dyDescent="0.25">
      <c r="W1272" s="1"/>
    </row>
    <row r="1273" spans="23:23" x14ac:dyDescent="0.25">
      <c r="W1273" s="1"/>
    </row>
    <row r="1274" spans="23:23" x14ac:dyDescent="0.25">
      <c r="W1274" s="1"/>
    </row>
    <row r="1275" spans="23:23" x14ac:dyDescent="0.25">
      <c r="W1275" s="1"/>
    </row>
    <row r="1276" spans="23:23" x14ac:dyDescent="0.25">
      <c r="W1276" s="1"/>
    </row>
    <row r="1277" spans="23:23" x14ac:dyDescent="0.25">
      <c r="W1277" s="1"/>
    </row>
    <row r="1278" spans="23:23" x14ac:dyDescent="0.25">
      <c r="W1278" s="1"/>
    </row>
    <row r="1279" spans="23:23" x14ac:dyDescent="0.25">
      <c r="W1279" s="1"/>
    </row>
    <row r="1280" spans="23:23" x14ac:dyDescent="0.25">
      <c r="W1280" s="1"/>
    </row>
    <row r="1281" spans="23:23" x14ac:dyDescent="0.25">
      <c r="W1281" s="1"/>
    </row>
    <row r="1282" spans="23:23" x14ac:dyDescent="0.25">
      <c r="W1282" s="1"/>
    </row>
    <row r="1283" spans="23:23" x14ac:dyDescent="0.25">
      <c r="W1283" s="1"/>
    </row>
    <row r="1284" spans="23:23" x14ac:dyDescent="0.25">
      <c r="W1284" s="1"/>
    </row>
    <row r="1285" spans="23:23" x14ac:dyDescent="0.25">
      <c r="W1285" s="1"/>
    </row>
    <row r="1286" spans="23:23" x14ac:dyDescent="0.25">
      <c r="W1286" s="1"/>
    </row>
    <row r="1287" spans="23:23" x14ac:dyDescent="0.25">
      <c r="W1287" s="1"/>
    </row>
    <row r="1288" spans="23:23" x14ac:dyDescent="0.25">
      <c r="W1288" s="1"/>
    </row>
    <row r="1289" spans="23:23" x14ac:dyDescent="0.25">
      <c r="W1289" s="1"/>
    </row>
    <row r="1290" spans="23:23" x14ac:dyDescent="0.25">
      <c r="W1290" s="1"/>
    </row>
    <row r="1291" spans="23:23" x14ac:dyDescent="0.25">
      <c r="W1291" s="1"/>
    </row>
    <row r="1292" spans="23:23" x14ac:dyDescent="0.25">
      <c r="W1292" s="1"/>
    </row>
    <row r="1293" spans="23:23" x14ac:dyDescent="0.25">
      <c r="W1293" s="1"/>
    </row>
    <row r="1294" spans="23:23" x14ac:dyDescent="0.25">
      <c r="W1294" s="1"/>
    </row>
    <row r="1295" spans="23:23" x14ac:dyDescent="0.25">
      <c r="W1295" s="1"/>
    </row>
    <row r="1296" spans="23:23" x14ac:dyDescent="0.25">
      <c r="W1296" s="1"/>
    </row>
    <row r="1297" spans="23:23" x14ac:dyDescent="0.25">
      <c r="W1297" s="1"/>
    </row>
    <row r="1298" spans="23:23" x14ac:dyDescent="0.25">
      <c r="W1298" s="1"/>
    </row>
    <row r="1299" spans="23:23" x14ac:dyDescent="0.25">
      <c r="W1299" s="1"/>
    </row>
    <row r="1300" spans="23:23" x14ac:dyDescent="0.25">
      <c r="W1300" s="1"/>
    </row>
    <row r="1301" spans="23:23" x14ac:dyDescent="0.25">
      <c r="W1301" s="1"/>
    </row>
    <row r="1302" spans="23:23" x14ac:dyDescent="0.25">
      <c r="W1302" s="1"/>
    </row>
    <row r="1303" spans="23:23" x14ac:dyDescent="0.25">
      <c r="W1303" s="1"/>
    </row>
    <row r="1304" spans="23:23" x14ac:dyDescent="0.25">
      <c r="W1304" s="1"/>
    </row>
    <row r="1305" spans="23:23" x14ac:dyDescent="0.25">
      <c r="W1305" s="1"/>
    </row>
    <row r="1306" spans="23:23" x14ac:dyDescent="0.25">
      <c r="W1306" s="1"/>
    </row>
    <row r="1307" spans="23:23" x14ac:dyDescent="0.25">
      <c r="W1307" s="1"/>
    </row>
    <row r="1308" spans="23:23" x14ac:dyDescent="0.25">
      <c r="W1308" s="1"/>
    </row>
    <row r="1309" spans="23:23" x14ac:dyDescent="0.25">
      <c r="W1309" s="1"/>
    </row>
    <row r="1310" spans="23:23" x14ac:dyDescent="0.25">
      <c r="W1310" s="1"/>
    </row>
    <row r="1311" spans="23:23" x14ac:dyDescent="0.25">
      <c r="W1311" s="1"/>
    </row>
    <row r="1312" spans="23:23" x14ac:dyDescent="0.25">
      <c r="W1312" s="1"/>
    </row>
    <row r="1313" spans="23:23" x14ac:dyDescent="0.25">
      <c r="W1313" s="1"/>
    </row>
    <row r="1314" spans="23:23" x14ac:dyDescent="0.25">
      <c r="W1314" s="1"/>
    </row>
    <row r="1315" spans="23:23" x14ac:dyDescent="0.25">
      <c r="W1315" s="1"/>
    </row>
    <row r="1316" spans="23:23" x14ac:dyDescent="0.25">
      <c r="W1316" s="1"/>
    </row>
    <row r="1317" spans="23:23" x14ac:dyDescent="0.25">
      <c r="W1317" s="1"/>
    </row>
    <row r="1318" spans="23:23" x14ac:dyDescent="0.25">
      <c r="W1318" s="1"/>
    </row>
    <row r="1319" spans="23:23" x14ac:dyDescent="0.25">
      <c r="W1319" s="1"/>
    </row>
    <row r="1320" spans="23:23" x14ac:dyDescent="0.25">
      <c r="W1320" s="1"/>
    </row>
    <row r="1321" spans="23:23" x14ac:dyDescent="0.25">
      <c r="W1321" s="1"/>
    </row>
    <row r="1322" spans="23:23" x14ac:dyDescent="0.25">
      <c r="W1322" s="1"/>
    </row>
    <row r="1323" spans="23:23" x14ac:dyDescent="0.25">
      <c r="W1323" s="1"/>
    </row>
    <row r="1324" spans="23:23" x14ac:dyDescent="0.25">
      <c r="W1324" s="1"/>
    </row>
    <row r="1325" spans="23:23" x14ac:dyDescent="0.25">
      <c r="W1325" s="1"/>
    </row>
    <row r="1326" spans="23:23" x14ac:dyDescent="0.25">
      <c r="W1326" s="1"/>
    </row>
    <row r="1327" spans="23:23" x14ac:dyDescent="0.25">
      <c r="W1327" s="1"/>
    </row>
    <row r="1328" spans="23:23" x14ac:dyDescent="0.25">
      <c r="W1328" s="1"/>
    </row>
    <row r="1329" spans="23:23" x14ac:dyDescent="0.25">
      <c r="W1329" s="1"/>
    </row>
    <row r="1330" spans="23:23" x14ac:dyDescent="0.25">
      <c r="W1330" s="1"/>
    </row>
    <row r="1331" spans="23:23" x14ac:dyDescent="0.25">
      <c r="W1331" s="1"/>
    </row>
    <row r="1332" spans="23:23" x14ac:dyDescent="0.25">
      <c r="W1332" s="1"/>
    </row>
    <row r="1333" spans="23:23" x14ac:dyDescent="0.25">
      <c r="W1333" s="1"/>
    </row>
    <row r="1334" spans="23:23" x14ac:dyDescent="0.25">
      <c r="W1334" s="1"/>
    </row>
    <row r="1335" spans="23:23" x14ac:dyDescent="0.25">
      <c r="W1335" s="1"/>
    </row>
    <row r="1336" spans="23:23" x14ac:dyDescent="0.25">
      <c r="W1336" s="1"/>
    </row>
    <row r="1337" spans="23:23" x14ac:dyDescent="0.25">
      <c r="W1337" s="1"/>
    </row>
    <row r="1338" spans="23:23" x14ac:dyDescent="0.25">
      <c r="W1338" s="1"/>
    </row>
    <row r="1339" spans="23:23" x14ac:dyDescent="0.25">
      <c r="W1339" s="1"/>
    </row>
    <row r="1340" spans="23:23" x14ac:dyDescent="0.25">
      <c r="W1340" s="1"/>
    </row>
    <row r="1341" spans="23:23" x14ac:dyDescent="0.25">
      <c r="W1341" s="1"/>
    </row>
    <row r="1342" spans="23:23" x14ac:dyDescent="0.25">
      <c r="W1342" s="1"/>
    </row>
    <row r="1343" spans="23:23" x14ac:dyDescent="0.25">
      <c r="W1343" s="1"/>
    </row>
    <row r="1344" spans="23:23" x14ac:dyDescent="0.25">
      <c r="W1344" s="1"/>
    </row>
    <row r="1345" spans="23:23" x14ac:dyDescent="0.25">
      <c r="W1345" s="1"/>
    </row>
    <row r="1346" spans="23:23" x14ac:dyDescent="0.25">
      <c r="W1346" s="1"/>
    </row>
    <row r="1347" spans="23:23" x14ac:dyDescent="0.25">
      <c r="W1347" s="1"/>
    </row>
    <row r="1348" spans="23:23" x14ac:dyDescent="0.25">
      <c r="W1348" s="1"/>
    </row>
    <row r="1349" spans="23:23" x14ac:dyDescent="0.25">
      <c r="W1349" s="1"/>
    </row>
    <row r="1350" spans="23:23" x14ac:dyDescent="0.25">
      <c r="W1350" s="1"/>
    </row>
    <row r="1351" spans="23:23" x14ac:dyDescent="0.25">
      <c r="W1351" s="1"/>
    </row>
    <row r="1352" spans="23:23" x14ac:dyDescent="0.25">
      <c r="W1352" s="1"/>
    </row>
    <row r="1353" spans="23:23" x14ac:dyDescent="0.25">
      <c r="W1353" s="1"/>
    </row>
    <row r="1354" spans="23:23" x14ac:dyDescent="0.25">
      <c r="W1354" s="1"/>
    </row>
    <row r="1355" spans="23:23" x14ac:dyDescent="0.25">
      <c r="W1355" s="1"/>
    </row>
    <row r="1356" spans="23:23" x14ac:dyDescent="0.25">
      <c r="W1356" s="1"/>
    </row>
    <row r="1357" spans="23:23" x14ac:dyDescent="0.25">
      <c r="W1357" s="1"/>
    </row>
    <row r="1358" spans="23:23" x14ac:dyDescent="0.25">
      <c r="W1358" s="1"/>
    </row>
    <row r="1359" spans="23:23" x14ac:dyDescent="0.25">
      <c r="W1359" s="1"/>
    </row>
    <row r="1360" spans="23:23" x14ac:dyDescent="0.25">
      <c r="W1360" s="1"/>
    </row>
    <row r="1361" spans="23:23" x14ac:dyDescent="0.25">
      <c r="W1361" s="1"/>
    </row>
    <row r="1362" spans="23:23" x14ac:dyDescent="0.25">
      <c r="W1362" s="1"/>
    </row>
    <row r="1363" spans="23:23" x14ac:dyDescent="0.25">
      <c r="W1363" s="1"/>
    </row>
    <row r="1364" spans="23:23" x14ac:dyDescent="0.25">
      <c r="W1364" s="1"/>
    </row>
    <row r="1365" spans="23:23" x14ac:dyDescent="0.25">
      <c r="W1365" s="1"/>
    </row>
    <row r="1366" spans="23:23" x14ac:dyDescent="0.25">
      <c r="W1366" s="1"/>
    </row>
    <row r="1367" spans="23:23" x14ac:dyDescent="0.25">
      <c r="W1367" s="1"/>
    </row>
    <row r="1368" spans="23:23" x14ac:dyDescent="0.25">
      <c r="W1368" s="1"/>
    </row>
    <row r="1369" spans="23:23" x14ac:dyDescent="0.25">
      <c r="W1369" s="1"/>
    </row>
    <row r="1370" spans="23:23" x14ac:dyDescent="0.25">
      <c r="W1370" s="1"/>
    </row>
    <row r="1371" spans="23:23" x14ac:dyDescent="0.25">
      <c r="W1371" s="1"/>
    </row>
    <row r="1372" spans="23:23" x14ac:dyDescent="0.25">
      <c r="W1372" s="1"/>
    </row>
    <row r="1373" spans="23:23" x14ac:dyDescent="0.25">
      <c r="W1373" s="1"/>
    </row>
    <row r="1374" spans="23:23" x14ac:dyDescent="0.25">
      <c r="W1374" s="1"/>
    </row>
    <row r="1375" spans="23:23" x14ac:dyDescent="0.25">
      <c r="W1375" s="1"/>
    </row>
    <row r="1376" spans="23:23" x14ac:dyDescent="0.25">
      <c r="W1376" s="1"/>
    </row>
    <row r="1377" spans="23:23" x14ac:dyDescent="0.25">
      <c r="W1377" s="1"/>
    </row>
    <row r="1378" spans="23:23" x14ac:dyDescent="0.25">
      <c r="W1378" s="1"/>
    </row>
    <row r="1379" spans="23:23" x14ac:dyDescent="0.25">
      <c r="W1379" s="1"/>
    </row>
    <row r="1380" spans="23:23" x14ac:dyDescent="0.25">
      <c r="W1380" s="1"/>
    </row>
    <row r="1381" spans="23:23" x14ac:dyDescent="0.25">
      <c r="W1381" s="1"/>
    </row>
    <row r="1382" spans="23:23" x14ac:dyDescent="0.25">
      <c r="W1382" s="1"/>
    </row>
    <row r="1383" spans="23:23" x14ac:dyDescent="0.25">
      <c r="W1383" s="1"/>
    </row>
    <row r="1384" spans="23:23" x14ac:dyDescent="0.25">
      <c r="W1384" s="1"/>
    </row>
    <row r="1385" spans="23:23" x14ac:dyDescent="0.25">
      <c r="W1385" s="1"/>
    </row>
    <row r="1386" spans="23:23" x14ac:dyDescent="0.25">
      <c r="W1386" s="1"/>
    </row>
    <row r="1387" spans="23:23" x14ac:dyDescent="0.25">
      <c r="W1387" s="1"/>
    </row>
    <row r="1388" spans="23:23" x14ac:dyDescent="0.25">
      <c r="W1388" s="1"/>
    </row>
    <row r="1389" spans="23:23" x14ac:dyDescent="0.25">
      <c r="W1389" s="1"/>
    </row>
    <row r="1390" spans="23:23" x14ac:dyDescent="0.25">
      <c r="W1390" s="1"/>
    </row>
    <row r="1391" spans="23:23" x14ac:dyDescent="0.25">
      <c r="W1391" s="1"/>
    </row>
    <row r="1392" spans="23:23" x14ac:dyDescent="0.25">
      <c r="W1392" s="1"/>
    </row>
    <row r="1393" spans="23:23" x14ac:dyDescent="0.25">
      <c r="W1393" s="1"/>
    </row>
    <row r="1394" spans="23:23" x14ac:dyDescent="0.25">
      <c r="W1394" s="1"/>
    </row>
    <row r="1395" spans="23:23" x14ac:dyDescent="0.25">
      <c r="W1395" s="1"/>
    </row>
    <row r="1396" spans="23:23" x14ac:dyDescent="0.25">
      <c r="W1396" s="1"/>
    </row>
    <row r="1397" spans="23:23" x14ac:dyDescent="0.25">
      <c r="W1397" s="1"/>
    </row>
    <row r="1398" spans="23:23" x14ac:dyDescent="0.25">
      <c r="W1398" s="1"/>
    </row>
    <row r="1399" spans="23:23" x14ac:dyDescent="0.25">
      <c r="W1399" s="1"/>
    </row>
    <row r="1400" spans="23:23" x14ac:dyDescent="0.25">
      <c r="W1400" s="1"/>
    </row>
    <row r="1401" spans="23:23" x14ac:dyDescent="0.25">
      <c r="W1401" s="1"/>
    </row>
    <row r="1402" spans="23:23" x14ac:dyDescent="0.25">
      <c r="W1402" s="1"/>
    </row>
    <row r="1403" spans="23:23" x14ac:dyDescent="0.25">
      <c r="W1403" s="1"/>
    </row>
    <row r="1404" spans="23:23" x14ac:dyDescent="0.25">
      <c r="W1404" s="1"/>
    </row>
    <row r="1405" spans="23:23" x14ac:dyDescent="0.25">
      <c r="W1405" s="1"/>
    </row>
    <row r="1406" spans="23:23" x14ac:dyDescent="0.25">
      <c r="W1406" s="1"/>
    </row>
    <row r="1407" spans="23:23" x14ac:dyDescent="0.25">
      <c r="W1407" s="1"/>
    </row>
    <row r="1408" spans="23:23" x14ac:dyDescent="0.25">
      <c r="W1408" s="1"/>
    </row>
    <row r="1409" spans="23:23" x14ac:dyDescent="0.25">
      <c r="W1409" s="1"/>
    </row>
    <row r="1410" spans="23:23" x14ac:dyDescent="0.25">
      <c r="W1410" s="1"/>
    </row>
    <row r="1411" spans="23:23" x14ac:dyDescent="0.25">
      <c r="W1411" s="1"/>
    </row>
    <row r="1412" spans="23:23" x14ac:dyDescent="0.25">
      <c r="W1412" s="1"/>
    </row>
    <row r="1413" spans="23:23" x14ac:dyDescent="0.25">
      <c r="W1413" s="1"/>
    </row>
    <row r="1414" spans="23:23" x14ac:dyDescent="0.25">
      <c r="W1414" s="1"/>
    </row>
    <row r="1415" spans="23:23" x14ac:dyDescent="0.25">
      <c r="W1415" s="1"/>
    </row>
    <row r="1416" spans="23:23" x14ac:dyDescent="0.25">
      <c r="W1416" s="1"/>
    </row>
    <row r="1417" spans="23:23" x14ac:dyDescent="0.25">
      <c r="W1417" s="1"/>
    </row>
    <row r="1418" spans="23:23" x14ac:dyDescent="0.25">
      <c r="W1418" s="1"/>
    </row>
    <row r="1419" spans="23:23" x14ac:dyDescent="0.25">
      <c r="W1419" s="1"/>
    </row>
    <row r="1420" spans="23:23" x14ac:dyDescent="0.25">
      <c r="W1420" s="1"/>
    </row>
    <row r="1421" spans="23:23" x14ac:dyDescent="0.25">
      <c r="W1421" s="1"/>
    </row>
    <row r="1422" spans="23:23" x14ac:dyDescent="0.25">
      <c r="W1422" s="1"/>
    </row>
    <row r="1423" spans="23:23" x14ac:dyDescent="0.25">
      <c r="W1423" s="1"/>
    </row>
    <row r="1424" spans="23:23" x14ac:dyDescent="0.25">
      <c r="W1424" s="1"/>
    </row>
    <row r="1425" spans="23:23" x14ac:dyDescent="0.25">
      <c r="W1425" s="1"/>
    </row>
    <row r="1426" spans="23:23" x14ac:dyDescent="0.25">
      <c r="W1426" s="1"/>
    </row>
    <row r="1427" spans="23:23" x14ac:dyDescent="0.25">
      <c r="W1427" s="1"/>
    </row>
    <row r="1428" spans="23:23" x14ac:dyDescent="0.25">
      <c r="W1428" s="1"/>
    </row>
    <row r="1429" spans="23:23" x14ac:dyDescent="0.25">
      <c r="W1429" s="1"/>
    </row>
    <row r="1430" spans="23:23" x14ac:dyDescent="0.25">
      <c r="W1430" s="1"/>
    </row>
    <row r="1431" spans="23:23" x14ac:dyDescent="0.25">
      <c r="W1431" s="1"/>
    </row>
    <row r="1432" spans="23:23" x14ac:dyDescent="0.25">
      <c r="W1432" s="1"/>
    </row>
    <row r="1433" spans="23:23" x14ac:dyDescent="0.25">
      <c r="W1433" s="1"/>
    </row>
    <row r="1434" spans="23:23" x14ac:dyDescent="0.25">
      <c r="W1434" s="1"/>
    </row>
    <row r="1435" spans="23:23" x14ac:dyDescent="0.25">
      <c r="W1435" s="1"/>
    </row>
    <row r="1436" spans="23:23" x14ac:dyDescent="0.25">
      <c r="W1436" s="1"/>
    </row>
    <row r="1437" spans="23:23" x14ac:dyDescent="0.25">
      <c r="W1437" s="1"/>
    </row>
    <row r="1438" spans="23:23" x14ac:dyDescent="0.25">
      <c r="W1438" s="1"/>
    </row>
    <row r="1439" spans="23:23" x14ac:dyDescent="0.25">
      <c r="W1439" s="1"/>
    </row>
    <row r="1440" spans="23:23" x14ac:dyDescent="0.25">
      <c r="W1440" s="1"/>
    </row>
    <row r="1441" spans="23:23" x14ac:dyDescent="0.25">
      <c r="W1441" s="1"/>
    </row>
    <row r="1442" spans="23:23" x14ac:dyDescent="0.25">
      <c r="W1442" s="1"/>
    </row>
    <row r="1443" spans="23:23" x14ac:dyDescent="0.25">
      <c r="W1443" s="1"/>
    </row>
    <row r="1444" spans="23:23" x14ac:dyDescent="0.25">
      <c r="W1444" s="1"/>
    </row>
    <row r="1445" spans="23:23" x14ac:dyDescent="0.25">
      <c r="W1445" s="1"/>
    </row>
    <row r="1446" spans="23:23" x14ac:dyDescent="0.25">
      <c r="W1446" s="1"/>
    </row>
    <row r="1447" spans="23:23" x14ac:dyDescent="0.25">
      <c r="W1447" s="1"/>
    </row>
    <row r="1448" spans="23:23" x14ac:dyDescent="0.25">
      <c r="W1448" s="1"/>
    </row>
    <row r="1449" spans="23:23" x14ac:dyDescent="0.25">
      <c r="W1449" s="1"/>
    </row>
    <row r="1450" spans="23:23" x14ac:dyDescent="0.25">
      <c r="W1450" s="1"/>
    </row>
    <row r="1451" spans="23:23" x14ac:dyDescent="0.25">
      <c r="W1451" s="1"/>
    </row>
    <row r="1452" spans="23:23" x14ac:dyDescent="0.25">
      <c r="W1452" s="1"/>
    </row>
    <row r="1453" spans="23:23" x14ac:dyDescent="0.25">
      <c r="W1453" s="1"/>
    </row>
    <row r="1454" spans="23:23" x14ac:dyDescent="0.25">
      <c r="W1454" s="1"/>
    </row>
    <row r="1455" spans="23:23" x14ac:dyDescent="0.25">
      <c r="W1455" s="1"/>
    </row>
    <row r="1456" spans="23:23" x14ac:dyDescent="0.25">
      <c r="W1456" s="1"/>
    </row>
    <row r="1457" spans="23:23" x14ac:dyDescent="0.25">
      <c r="W1457" s="1"/>
    </row>
    <row r="1458" spans="23:23" x14ac:dyDescent="0.25">
      <c r="W1458" s="1"/>
    </row>
    <row r="1459" spans="23:23" x14ac:dyDescent="0.25">
      <c r="W1459" s="1"/>
    </row>
    <row r="1460" spans="23:23" x14ac:dyDescent="0.25">
      <c r="W1460" s="1"/>
    </row>
    <row r="1461" spans="23:23" x14ac:dyDescent="0.25">
      <c r="W1461" s="1"/>
    </row>
    <row r="1462" spans="23:23" x14ac:dyDescent="0.25">
      <c r="W1462" s="1"/>
    </row>
    <row r="1463" spans="23:23" x14ac:dyDescent="0.25">
      <c r="W1463" s="1"/>
    </row>
    <row r="1464" spans="23:23" x14ac:dyDescent="0.25">
      <c r="W1464" s="1"/>
    </row>
    <row r="1465" spans="23:23" x14ac:dyDescent="0.25">
      <c r="W1465" s="1"/>
    </row>
    <row r="1466" spans="23:23" x14ac:dyDescent="0.25">
      <c r="W1466" s="1"/>
    </row>
    <row r="1467" spans="23:23" x14ac:dyDescent="0.25">
      <c r="W1467" s="1"/>
    </row>
    <row r="1468" spans="23:23" x14ac:dyDescent="0.25">
      <c r="W1468" s="1"/>
    </row>
    <row r="1469" spans="23:23" x14ac:dyDescent="0.25">
      <c r="W1469" s="1"/>
    </row>
    <row r="1470" spans="23:23" x14ac:dyDescent="0.25">
      <c r="W1470" s="1"/>
    </row>
    <row r="1471" spans="23:23" x14ac:dyDescent="0.25">
      <c r="W1471" s="1"/>
    </row>
    <row r="1472" spans="23:23" x14ac:dyDescent="0.25">
      <c r="W1472" s="1"/>
    </row>
    <row r="1473" spans="23:23" x14ac:dyDescent="0.25">
      <c r="W1473" s="1"/>
    </row>
    <row r="1474" spans="23:23" x14ac:dyDescent="0.25">
      <c r="W1474" s="1"/>
    </row>
    <row r="1475" spans="23:23" x14ac:dyDescent="0.25">
      <c r="W1475" s="1"/>
    </row>
    <row r="1476" spans="23:23" x14ac:dyDescent="0.25">
      <c r="W1476" s="1"/>
    </row>
    <row r="1477" spans="23:23" x14ac:dyDescent="0.25">
      <c r="W1477" s="1"/>
    </row>
    <row r="1478" spans="23:23" x14ac:dyDescent="0.25">
      <c r="W1478" s="1"/>
    </row>
    <row r="1479" spans="23:23" x14ac:dyDescent="0.25">
      <c r="W1479" s="1"/>
    </row>
    <row r="1480" spans="23:23" x14ac:dyDescent="0.25">
      <c r="W1480" s="1"/>
    </row>
    <row r="1481" spans="23:23" x14ac:dyDescent="0.25">
      <c r="W1481" s="1"/>
    </row>
    <row r="1482" spans="23:23" x14ac:dyDescent="0.25">
      <c r="W1482" s="1"/>
    </row>
    <row r="1483" spans="23:23" x14ac:dyDescent="0.25">
      <c r="W1483" s="1"/>
    </row>
    <row r="1484" spans="23:23" x14ac:dyDescent="0.25">
      <c r="W1484" s="1"/>
    </row>
    <row r="1485" spans="23:23" x14ac:dyDescent="0.25">
      <c r="W1485" s="1"/>
    </row>
    <row r="1486" spans="23:23" x14ac:dyDescent="0.25">
      <c r="W1486" s="1"/>
    </row>
    <row r="1487" spans="23:23" x14ac:dyDescent="0.25">
      <c r="W1487" s="1"/>
    </row>
    <row r="1488" spans="23:23" x14ac:dyDescent="0.25">
      <c r="W1488" s="1"/>
    </row>
    <row r="1489" spans="23:23" x14ac:dyDescent="0.25">
      <c r="W1489" s="1"/>
    </row>
    <row r="1490" spans="23:23" x14ac:dyDescent="0.25">
      <c r="W1490" s="1"/>
    </row>
    <row r="1491" spans="23:23" x14ac:dyDescent="0.25">
      <c r="W1491" s="1"/>
    </row>
    <row r="1492" spans="23:23" x14ac:dyDescent="0.25">
      <c r="W1492" s="1"/>
    </row>
    <row r="1493" spans="23:23" x14ac:dyDescent="0.25">
      <c r="W1493" s="1"/>
    </row>
    <row r="1494" spans="23:23" x14ac:dyDescent="0.25">
      <c r="W1494" s="1"/>
    </row>
    <row r="1495" spans="23:23" x14ac:dyDescent="0.25">
      <c r="W1495" s="1"/>
    </row>
    <row r="1496" spans="23:23" x14ac:dyDescent="0.25">
      <c r="W1496" s="1"/>
    </row>
    <row r="1497" spans="23:23" x14ac:dyDescent="0.25">
      <c r="W1497" s="1"/>
    </row>
    <row r="1498" spans="23:23" x14ac:dyDescent="0.25">
      <c r="W1498" s="1"/>
    </row>
    <row r="1499" spans="23:23" x14ac:dyDescent="0.25">
      <c r="W1499" s="1"/>
    </row>
    <row r="1500" spans="23:23" x14ac:dyDescent="0.25">
      <c r="W1500" s="1"/>
    </row>
    <row r="1501" spans="23:23" x14ac:dyDescent="0.25">
      <c r="W1501" s="1"/>
    </row>
    <row r="1502" spans="23:23" x14ac:dyDescent="0.25">
      <c r="W1502" s="1"/>
    </row>
    <row r="1503" spans="23:23" x14ac:dyDescent="0.25">
      <c r="W1503" s="1"/>
    </row>
    <row r="1504" spans="23:23" x14ac:dyDescent="0.25">
      <c r="W1504" s="1"/>
    </row>
    <row r="1505" spans="23:23" x14ac:dyDescent="0.25">
      <c r="W1505" s="1"/>
    </row>
    <row r="1506" spans="23:23" x14ac:dyDescent="0.25">
      <c r="W1506" s="1"/>
    </row>
    <row r="1507" spans="23:23" x14ac:dyDescent="0.25">
      <c r="W1507" s="1"/>
    </row>
    <row r="1508" spans="23:23" x14ac:dyDescent="0.25">
      <c r="W1508" s="1"/>
    </row>
    <row r="1509" spans="23:23" x14ac:dyDescent="0.25">
      <c r="W1509" s="1"/>
    </row>
    <row r="1510" spans="23:23" x14ac:dyDescent="0.25">
      <c r="W1510" s="1"/>
    </row>
    <row r="1511" spans="23:23" x14ac:dyDescent="0.25">
      <c r="W1511" s="1"/>
    </row>
    <row r="1512" spans="23:23" x14ac:dyDescent="0.25">
      <c r="W1512" s="1"/>
    </row>
    <row r="1513" spans="23:23" x14ac:dyDescent="0.25">
      <c r="W1513" s="1"/>
    </row>
    <row r="1514" spans="23:23" x14ac:dyDescent="0.25">
      <c r="W1514" s="1"/>
    </row>
    <row r="1515" spans="23:23" x14ac:dyDescent="0.25">
      <c r="W1515" s="1"/>
    </row>
    <row r="1516" spans="23:23" x14ac:dyDescent="0.25">
      <c r="W1516" s="1"/>
    </row>
    <row r="1517" spans="23:23" x14ac:dyDescent="0.25">
      <c r="W1517" s="1"/>
    </row>
    <row r="1518" spans="23:23" x14ac:dyDescent="0.25">
      <c r="W1518" s="1"/>
    </row>
    <row r="1519" spans="23:23" x14ac:dyDescent="0.25">
      <c r="W1519" s="1"/>
    </row>
    <row r="1520" spans="23:23" x14ac:dyDescent="0.25">
      <c r="W1520" s="1"/>
    </row>
    <row r="1521" spans="23:23" x14ac:dyDescent="0.25">
      <c r="W1521" s="1"/>
    </row>
    <row r="1522" spans="23:23" x14ac:dyDescent="0.25">
      <c r="W1522" s="1"/>
    </row>
    <row r="1523" spans="23:23" x14ac:dyDescent="0.25">
      <c r="W1523" s="1"/>
    </row>
    <row r="1524" spans="23:23" x14ac:dyDescent="0.25">
      <c r="W1524" s="1"/>
    </row>
    <row r="1525" spans="23:23" x14ac:dyDescent="0.25">
      <c r="W1525" s="1"/>
    </row>
    <row r="1526" spans="23:23" x14ac:dyDescent="0.25">
      <c r="W1526" s="1"/>
    </row>
    <row r="1527" spans="23:23" x14ac:dyDescent="0.25">
      <c r="W1527" s="1"/>
    </row>
    <row r="1528" spans="23:23" x14ac:dyDescent="0.25">
      <c r="W1528" s="1"/>
    </row>
    <row r="1529" spans="23:23" x14ac:dyDescent="0.25">
      <c r="W1529" s="1"/>
    </row>
    <row r="1530" spans="23:23" x14ac:dyDescent="0.25">
      <c r="W1530" s="1"/>
    </row>
    <row r="1531" spans="23:23" x14ac:dyDescent="0.25">
      <c r="W1531" s="1"/>
    </row>
    <row r="1532" spans="23:23" x14ac:dyDescent="0.25">
      <c r="W1532" s="1"/>
    </row>
    <row r="1533" spans="23:23" x14ac:dyDescent="0.25">
      <c r="W1533" s="1"/>
    </row>
    <row r="1534" spans="23:23" x14ac:dyDescent="0.25">
      <c r="W1534" s="1"/>
    </row>
    <row r="1535" spans="23:23" x14ac:dyDescent="0.25">
      <c r="W1535" s="1"/>
    </row>
    <row r="1536" spans="23:23" x14ac:dyDescent="0.25">
      <c r="W1536" s="1"/>
    </row>
    <row r="1537" spans="23:23" x14ac:dyDescent="0.25">
      <c r="W1537" s="1"/>
    </row>
    <row r="1538" spans="23:23" x14ac:dyDescent="0.25">
      <c r="W1538" s="1"/>
    </row>
    <row r="1539" spans="23:23" x14ac:dyDescent="0.25">
      <c r="W1539" s="1"/>
    </row>
    <row r="1540" spans="23:23" x14ac:dyDescent="0.25">
      <c r="W1540" s="1"/>
    </row>
    <row r="1541" spans="23:23" x14ac:dyDescent="0.25">
      <c r="W1541" s="1"/>
    </row>
    <row r="1542" spans="23:23" x14ac:dyDescent="0.25">
      <c r="W1542" s="1"/>
    </row>
    <row r="1543" spans="23:23" x14ac:dyDescent="0.25">
      <c r="W1543" s="1"/>
    </row>
    <row r="1544" spans="23:23" x14ac:dyDescent="0.25">
      <c r="W1544" s="1"/>
    </row>
    <row r="1545" spans="23:23" x14ac:dyDescent="0.25">
      <c r="W1545" s="1"/>
    </row>
    <row r="1546" spans="23:23" x14ac:dyDescent="0.25">
      <c r="W1546" s="1"/>
    </row>
    <row r="1547" spans="23:23" x14ac:dyDescent="0.25">
      <c r="W1547" s="1"/>
    </row>
    <row r="1548" spans="23:23" x14ac:dyDescent="0.25">
      <c r="W1548" s="1"/>
    </row>
    <row r="1549" spans="23:23" x14ac:dyDescent="0.25">
      <c r="W1549" s="1"/>
    </row>
    <row r="1550" spans="23:23" x14ac:dyDescent="0.25">
      <c r="W1550" s="1"/>
    </row>
    <row r="1551" spans="23:23" x14ac:dyDescent="0.25">
      <c r="W1551" s="1"/>
    </row>
    <row r="1552" spans="23:23" x14ac:dyDescent="0.25">
      <c r="W1552" s="1"/>
    </row>
    <row r="1553" spans="23:23" x14ac:dyDescent="0.25">
      <c r="W1553" s="1"/>
    </row>
    <row r="1554" spans="23:23" x14ac:dyDescent="0.25">
      <c r="W1554" s="1"/>
    </row>
    <row r="1555" spans="23:23" x14ac:dyDescent="0.25">
      <c r="W1555" s="1"/>
    </row>
    <row r="1556" spans="23:23" x14ac:dyDescent="0.25">
      <c r="W1556" s="1"/>
    </row>
    <row r="1557" spans="23:23" x14ac:dyDescent="0.25">
      <c r="W1557" s="1"/>
    </row>
    <row r="1558" spans="23:23" x14ac:dyDescent="0.25">
      <c r="W1558" s="1"/>
    </row>
    <row r="1559" spans="23:23" x14ac:dyDescent="0.25">
      <c r="W1559" s="1"/>
    </row>
    <row r="1560" spans="23:23" x14ac:dyDescent="0.25">
      <c r="W1560" s="1"/>
    </row>
    <row r="1561" spans="23:23" x14ac:dyDescent="0.25">
      <c r="W1561" s="1"/>
    </row>
    <row r="1562" spans="23:23" x14ac:dyDescent="0.25">
      <c r="W1562" s="1"/>
    </row>
    <row r="1563" spans="23:23" x14ac:dyDescent="0.25">
      <c r="W1563" s="1"/>
    </row>
    <row r="1564" spans="23:23" x14ac:dyDescent="0.25">
      <c r="W1564" s="1"/>
    </row>
    <row r="1565" spans="23:23" x14ac:dyDescent="0.25">
      <c r="W1565" s="1"/>
    </row>
    <row r="1566" spans="23:23" x14ac:dyDescent="0.25">
      <c r="W1566" s="1"/>
    </row>
    <row r="1567" spans="23:23" x14ac:dyDescent="0.25">
      <c r="W1567" s="1"/>
    </row>
    <row r="1568" spans="23:23" x14ac:dyDescent="0.25">
      <c r="W1568" s="1"/>
    </row>
    <row r="1569" spans="23:23" x14ac:dyDescent="0.25">
      <c r="W1569" s="1"/>
    </row>
    <row r="1570" spans="23:23" x14ac:dyDescent="0.25">
      <c r="W1570" s="1"/>
    </row>
    <row r="1571" spans="23:23" x14ac:dyDescent="0.25">
      <c r="W1571" s="1"/>
    </row>
    <row r="1572" spans="23:23" x14ac:dyDescent="0.25">
      <c r="W1572" s="1"/>
    </row>
    <row r="1573" spans="23:23" x14ac:dyDescent="0.25">
      <c r="W1573" s="1"/>
    </row>
    <row r="1574" spans="23:23" x14ac:dyDescent="0.25">
      <c r="W1574" s="1"/>
    </row>
    <row r="1575" spans="23:23" x14ac:dyDescent="0.25">
      <c r="W1575" s="1"/>
    </row>
    <row r="1576" spans="23:23" x14ac:dyDescent="0.25">
      <c r="W1576" s="1"/>
    </row>
    <row r="1577" spans="23:23" x14ac:dyDescent="0.25">
      <c r="W1577" s="1"/>
    </row>
    <row r="1578" spans="23:23" x14ac:dyDescent="0.25">
      <c r="W1578" s="1"/>
    </row>
    <row r="1579" spans="23:23" x14ac:dyDescent="0.25">
      <c r="W1579" s="1"/>
    </row>
    <row r="1580" spans="23:23" x14ac:dyDescent="0.25">
      <c r="W1580" s="1"/>
    </row>
    <row r="1581" spans="23:23" x14ac:dyDescent="0.25">
      <c r="W1581" s="1"/>
    </row>
    <row r="1582" spans="23:23" x14ac:dyDescent="0.25">
      <c r="W1582" s="1"/>
    </row>
    <row r="1583" spans="23:23" x14ac:dyDescent="0.25">
      <c r="W1583" s="1"/>
    </row>
    <row r="1584" spans="23:23" x14ac:dyDescent="0.25">
      <c r="W1584" s="1"/>
    </row>
    <row r="1585" spans="23:23" x14ac:dyDescent="0.25">
      <c r="W1585" s="1"/>
    </row>
    <row r="1586" spans="23:23" x14ac:dyDescent="0.25">
      <c r="W1586" s="1"/>
    </row>
    <row r="1587" spans="23:23" x14ac:dyDescent="0.25">
      <c r="W1587" s="1"/>
    </row>
    <row r="1588" spans="23:23" x14ac:dyDescent="0.25">
      <c r="W1588" s="1"/>
    </row>
    <row r="1589" spans="23:23" x14ac:dyDescent="0.25">
      <c r="W1589" s="1"/>
    </row>
    <row r="1590" spans="23:23" x14ac:dyDescent="0.25">
      <c r="W1590" s="1"/>
    </row>
    <row r="1591" spans="23:23" x14ac:dyDescent="0.25">
      <c r="W1591" s="1"/>
    </row>
    <row r="1592" spans="23:23" x14ac:dyDescent="0.25">
      <c r="W1592" s="1"/>
    </row>
    <row r="1593" spans="23:23" x14ac:dyDescent="0.25">
      <c r="W1593" s="1"/>
    </row>
    <row r="1594" spans="23:23" x14ac:dyDescent="0.25">
      <c r="W1594" s="1"/>
    </row>
    <row r="1595" spans="23:23" x14ac:dyDescent="0.25">
      <c r="W1595" s="1"/>
    </row>
    <row r="1596" spans="23:23" x14ac:dyDescent="0.25">
      <c r="W1596" s="1"/>
    </row>
    <row r="1597" spans="23:23" x14ac:dyDescent="0.25">
      <c r="W1597" s="1"/>
    </row>
    <row r="1598" spans="23:23" x14ac:dyDescent="0.25">
      <c r="W1598" s="1"/>
    </row>
    <row r="1599" spans="23:23" x14ac:dyDescent="0.25">
      <c r="W1599" s="1"/>
    </row>
    <row r="1600" spans="23:23" x14ac:dyDescent="0.25">
      <c r="W1600" s="1"/>
    </row>
    <row r="1601" spans="23:23" x14ac:dyDescent="0.25">
      <c r="W1601" s="1"/>
    </row>
    <row r="1602" spans="23:23" x14ac:dyDescent="0.25">
      <c r="W1602" s="1"/>
    </row>
    <row r="1603" spans="23:23" x14ac:dyDescent="0.25">
      <c r="W1603" s="1"/>
    </row>
    <row r="1604" spans="23:23" x14ac:dyDescent="0.25">
      <c r="W1604" s="1"/>
    </row>
    <row r="1605" spans="23:23" x14ac:dyDescent="0.25">
      <c r="W1605" s="1"/>
    </row>
    <row r="1606" spans="23:23" x14ac:dyDescent="0.25">
      <c r="W1606" s="1"/>
    </row>
    <row r="1607" spans="23:23" x14ac:dyDescent="0.25">
      <c r="W1607" s="1"/>
    </row>
    <row r="1608" spans="23:23" x14ac:dyDescent="0.25">
      <c r="W1608" s="1"/>
    </row>
    <row r="1609" spans="23:23" x14ac:dyDescent="0.25">
      <c r="W1609" s="1"/>
    </row>
    <row r="1610" spans="23:23" x14ac:dyDescent="0.25">
      <c r="W1610" s="1"/>
    </row>
    <row r="1611" spans="23:23" x14ac:dyDescent="0.25">
      <c r="W1611" s="1"/>
    </row>
    <row r="1612" spans="23:23" x14ac:dyDescent="0.25">
      <c r="W1612" s="1"/>
    </row>
    <row r="1613" spans="23:23" x14ac:dyDescent="0.25">
      <c r="W1613" s="1"/>
    </row>
    <row r="1614" spans="23:23" x14ac:dyDescent="0.25">
      <c r="W1614" s="1"/>
    </row>
    <row r="1615" spans="23:23" x14ac:dyDescent="0.25">
      <c r="W1615" s="1"/>
    </row>
    <row r="1616" spans="23:23" x14ac:dyDescent="0.25">
      <c r="W1616" s="1"/>
    </row>
    <row r="1617" spans="23:23" x14ac:dyDescent="0.25">
      <c r="W1617" s="1"/>
    </row>
    <row r="1618" spans="23:23" x14ac:dyDescent="0.25">
      <c r="W1618" s="1"/>
    </row>
    <row r="1619" spans="23:23" x14ac:dyDescent="0.25">
      <c r="W1619" s="1"/>
    </row>
    <row r="1620" spans="23:23" x14ac:dyDescent="0.25">
      <c r="W1620" s="1"/>
    </row>
    <row r="1621" spans="23:23" x14ac:dyDescent="0.25">
      <c r="W1621" s="1"/>
    </row>
    <row r="1622" spans="23:23" x14ac:dyDescent="0.25">
      <c r="W1622" s="1"/>
    </row>
    <row r="1623" spans="23:23" x14ac:dyDescent="0.25">
      <c r="W1623" s="1"/>
    </row>
    <row r="1624" spans="23:23" x14ac:dyDescent="0.25">
      <c r="W1624" s="1"/>
    </row>
    <row r="1625" spans="23:23" x14ac:dyDescent="0.25">
      <c r="W1625" s="1"/>
    </row>
    <row r="1626" spans="23:23" x14ac:dyDescent="0.25">
      <c r="W1626" s="1"/>
    </row>
    <row r="1627" spans="23:23" x14ac:dyDescent="0.25">
      <c r="W1627" s="1"/>
    </row>
    <row r="1628" spans="23:23" x14ac:dyDescent="0.25">
      <c r="W1628" s="1"/>
    </row>
    <row r="1629" spans="23:23" x14ac:dyDescent="0.25">
      <c r="W1629" s="1"/>
    </row>
    <row r="1630" spans="23:23" x14ac:dyDescent="0.25">
      <c r="W1630" s="1"/>
    </row>
    <row r="1631" spans="23:23" x14ac:dyDescent="0.25">
      <c r="W1631" s="1"/>
    </row>
    <row r="1632" spans="23:23" x14ac:dyDescent="0.25">
      <c r="W1632" s="1"/>
    </row>
    <row r="1633" spans="23:23" x14ac:dyDescent="0.25">
      <c r="W1633" s="1"/>
    </row>
    <row r="1634" spans="23:23" x14ac:dyDescent="0.25">
      <c r="W1634" s="1"/>
    </row>
    <row r="1635" spans="23:23" x14ac:dyDescent="0.25">
      <c r="W1635" s="1"/>
    </row>
    <row r="1636" spans="23:23" x14ac:dyDescent="0.25">
      <c r="W1636" s="1"/>
    </row>
    <row r="1637" spans="23:23" x14ac:dyDescent="0.25">
      <c r="W1637" s="1"/>
    </row>
    <row r="1638" spans="23:23" x14ac:dyDescent="0.25">
      <c r="W1638" s="1"/>
    </row>
    <row r="1639" spans="23:23" x14ac:dyDescent="0.25">
      <c r="W1639" s="1"/>
    </row>
    <row r="1640" spans="23:23" x14ac:dyDescent="0.25">
      <c r="W1640" s="1"/>
    </row>
    <row r="1641" spans="23:23" x14ac:dyDescent="0.25">
      <c r="W1641" s="1"/>
    </row>
    <row r="1642" spans="23:23" x14ac:dyDescent="0.25">
      <c r="W1642" s="1"/>
    </row>
    <row r="1643" spans="23:23" x14ac:dyDescent="0.25">
      <c r="W1643" s="1"/>
    </row>
    <row r="1644" spans="23:23" x14ac:dyDescent="0.25">
      <c r="W1644" s="1"/>
    </row>
    <row r="1645" spans="23:23" x14ac:dyDescent="0.25">
      <c r="W1645" s="1"/>
    </row>
    <row r="1646" spans="23:23" x14ac:dyDescent="0.25">
      <c r="W1646" s="1"/>
    </row>
    <row r="1647" spans="23:23" x14ac:dyDescent="0.25">
      <c r="W1647" s="1"/>
    </row>
    <row r="1648" spans="23:23" x14ac:dyDescent="0.25">
      <c r="W1648" s="1"/>
    </row>
    <row r="1649" spans="23:23" x14ac:dyDescent="0.25">
      <c r="W1649" s="1"/>
    </row>
    <row r="1650" spans="23:23" x14ac:dyDescent="0.25">
      <c r="W1650" s="1"/>
    </row>
    <row r="1651" spans="23:23" x14ac:dyDescent="0.25">
      <c r="W1651" s="1"/>
    </row>
    <row r="1652" spans="23:23" x14ac:dyDescent="0.25">
      <c r="W1652" s="1"/>
    </row>
    <row r="1653" spans="23:23" x14ac:dyDescent="0.25">
      <c r="W1653" s="1"/>
    </row>
    <row r="1654" spans="23:23" x14ac:dyDescent="0.25">
      <c r="W1654" s="1"/>
    </row>
    <row r="1655" spans="23:23" x14ac:dyDescent="0.25">
      <c r="W1655" s="1"/>
    </row>
    <row r="1656" spans="23:23" x14ac:dyDescent="0.25">
      <c r="W1656" s="1"/>
    </row>
    <row r="1657" spans="23:23" x14ac:dyDescent="0.25">
      <c r="W1657" s="1"/>
    </row>
    <row r="1658" spans="23:23" x14ac:dyDescent="0.25">
      <c r="W1658" s="1"/>
    </row>
    <row r="1659" spans="23:23" x14ac:dyDescent="0.25">
      <c r="W1659" s="1"/>
    </row>
    <row r="1660" spans="23:23" x14ac:dyDescent="0.25">
      <c r="W1660" s="1"/>
    </row>
    <row r="1661" spans="23:23" x14ac:dyDescent="0.25">
      <c r="W1661" s="1"/>
    </row>
    <row r="1662" spans="23:23" x14ac:dyDescent="0.25">
      <c r="W1662" s="1"/>
    </row>
    <row r="1663" spans="23:23" x14ac:dyDescent="0.25">
      <c r="W1663" s="1"/>
    </row>
    <row r="1664" spans="23:23" x14ac:dyDescent="0.25">
      <c r="W1664" s="1"/>
    </row>
    <row r="1665" spans="23:23" x14ac:dyDescent="0.25">
      <c r="W1665" s="1"/>
    </row>
    <row r="1666" spans="23:23" x14ac:dyDescent="0.25">
      <c r="W1666" s="1"/>
    </row>
    <row r="1667" spans="23:23" x14ac:dyDescent="0.25">
      <c r="W1667" s="1"/>
    </row>
    <row r="1668" spans="23:23" x14ac:dyDescent="0.25">
      <c r="W1668" s="1"/>
    </row>
    <row r="1669" spans="23:23" x14ac:dyDescent="0.25">
      <c r="W1669" s="1"/>
    </row>
    <row r="1670" spans="23:23" x14ac:dyDescent="0.25">
      <c r="W1670" s="1"/>
    </row>
    <row r="1671" spans="23:23" x14ac:dyDescent="0.25">
      <c r="W1671" s="1"/>
    </row>
    <row r="1672" spans="23:23" x14ac:dyDescent="0.25">
      <c r="W1672" s="1"/>
    </row>
    <row r="1673" spans="23:23" x14ac:dyDescent="0.25">
      <c r="W1673" s="1"/>
    </row>
    <row r="1674" spans="23:23" x14ac:dyDescent="0.25">
      <c r="W1674" s="1"/>
    </row>
    <row r="1675" spans="23:23" x14ac:dyDescent="0.25">
      <c r="W1675" s="1"/>
    </row>
    <row r="1676" spans="23:23" x14ac:dyDescent="0.25">
      <c r="W1676" s="1"/>
    </row>
    <row r="1677" spans="23:23" x14ac:dyDescent="0.25">
      <c r="W1677" s="1"/>
    </row>
    <row r="1678" spans="23:23" x14ac:dyDescent="0.25">
      <c r="W1678" s="1"/>
    </row>
    <row r="1679" spans="23:23" x14ac:dyDescent="0.25">
      <c r="W1679" s="1"/>
    </row>
    <row r="1680" spans="23:23" x14ac:dyDescent="0.25">
      <c r="W1680" s="1"/>
    </row>
    <row r="1681" spans="23:23" x14ac:dyDescent="0.25">
      <c r="W1681" s="1"/>
    </row>
    <row r="1682" spans="23:23" x14ac:dyDescent="0.25">
      <c r="W1682" s="1"/>
    </row>
    <row r="1683" spans="23:23" x14ac:dyDescent="0.25">
      <c r="W1683" s="1"/>
    </row>
    <row r="1684" spans="23:23" x14ac:dyDescent="0.25">
      <c r="W1684" s="1"/>
    </row>
    <row r="1685" spans="23:23" x14ac:dyDescent="0.25">
      <c r="W1685" s="1"/>
    </row>
    <row r="1686" spans="23:23" x14ac:dyDescent="0.25">
      <c r="W1686" s="1"/>
    </row>
    <row r="1687" spans="23:23" x14ac:dyDescent="0.25">
      <c r="W1687" s="1"/>
    </row>
    <row r="1688" spans="23:23" x14ac:dyDescent="0.25">
      <c r="W1688" s="1"/>
    </row>
    <row r="1689" spans="23:23" x14ac:dyDescent="0.25">
      <c r="W1689" s="1"/>
    </row>
    <row r="1690" spans="23:23" x14ac:dyDescent="0.25">
      <c r="W1690" s="1"/>
    </row>
    <row r="1691" spans="23:23" x14ac:dyDescent="0.25">
      <c r="W1691" s="1"/>
    </row>
    <row r="1692" spans="23:23" x14ac:dyDescent="0.25">
      <c r="W1692" s="1"/>
    </row>
    <row r="1693" spans="23:23" x14ac:dyDescent="0.25">
      <c r="W1693" s="1"/>
    </row>
    <row r="1694" spans="23:23" x14ac:dyDescent="0.25">
      <c r="W1694" s="1"/>
    </row>
    <row r="1695" spans="23:23" x14ac:dyDescent="0.25">
      <c r="W1695" s="1"/>
    </row>
    <row r="1696" spans="23:23" x14ac:dyDescent="0.25">
      <c r="W1696" s="1"/>
    </row>
    <row r="1697" spans="23:23" x14ac:dyDescent="0.25">
      <c r="W1697" s="1"/>
    </row>
    <row r="1698" spans="23:23" x14ac:dyDescent="0.25">
      <c r="W1698" s="1"/>
    </row>
    <row r="1699" spans="23:23" x14ac:dyDescent="0.25">
      <c r="W1699" s="1"/>
    </row>
    <row r="1700" spans="23:23" x14ac:dyDescent="0.25">
      <c r="W1700" s="1"/>
    </row>
    <row r="1701" spans="23:23" x14ac:dyDescent="0.25">
      <c r="W1701" s="1"/>
    </row>
    <row r="1702" spans="23:23" x14ac:dyDescent="0.25">
      <c r="W1702" s="1"/>
    </row>
    <row r="1703" spans="23:23" x14ac:dyDescent="0.25">
      <c r="W1703" s="1"/>
    </row>
    <row r="1704" spans="23:23" x14ac:dyDescent="0.25">
      <c r="W1704" s="1"/>
    </row>
    <row r="1705" spans="23:23" x14ac:dyDescent="0.25">
      <c r="W1705" s="1"/>
    </row>
    <row r="1706" spans="23:23" x14ac:dyDescent="0.25">
      <c r="W1706" s="1"/>
    </row>
    <row r="1707" spans="23:23" x14ac:dyDescent="0.25">
      <c r="W1707" s="1"/>
    </row>
    <row r="1708" spans="23:23" x14ac:dyDescent="0.25">
      <c r="W1708" s="1"/>
    </row>
    <row r="1709" spans="23:23" x14ac:dyDescent="0.25">
      <c r="W1709" s="1"/>
    </row>
    <row r="1710" spans="23:23" x14ac:dyDescent="0.25">
      <c r="W1710" s="1"/>
    </row>
    <row r="1711" spans="23:23" x14ac:dyDescent="0.25">
      <c r="W1711" s="1"/>
    </row>
    <row r="1712" spans="23:23" x14ac:dyDescent="0.25">
      <c r="W1712" s="1"/>
    </row>
    <row r="1713" spans="23:23" x14ac:dyDescent="0.25">
      <c r="W1713" s="1"/>
    </row>
    <row r="1714" spans="23:23" x14ac:dyDescent="0.25">
      <c r="W1714" s="1"/>
    </row>
    <row r="1715" spans="23:23" x14ac:dyDescent="0.25">
      <c r="W1715" s="1"/>
    </row>
    <row r="1716" spans="23:23" x14ac:dyDescent="0.25">
      <c r="W1716" s="1"/>
    </row>
    <row r="1717" spans="23:23" x14ac:dyDescent="0.25">
      <c r="W1717" s="1"/>
    </row>
    <row r="1718" spans="23:23" x14ac:dyDescent="0.25">
      <c r="W1718" s="1"/>
    </row>
    <row r="1719" spans="23:23" x14ac:dyDescent="0.25">
      <c r="W1719" s="1"/>
    </row>
    <row r="1720" spans="23:23" x14ac:dyDescent="0.25">
      <c r="W1720" s="1"/>
    </row>
    <row r="1721" spans="23:23" x14ac:dyDescent="0.25">
      <c r="W1721" s="1"/>
    </row>
    <row r="1722" spans="23:23" x14ac:dyDescent="0.25">
      <c r="W1722" s="1"/>
    </row>
    <row r="1723" spans="23:23" x14ac:dyDescent="0.25">
      <c r="W1723" s="1"/>
    </row>
    <row r="1724" spans="23:23" x14ac:dyDescent="0.25">
      <c r="W1724" s="1"/>
    </row>
    <row r="1725" spans="23:23" x14ac:dyDescent="0.25">
      <c r="W1725" s="1"/>
    </row>
    <row r="1726" spans="23:23" x14ac:dyDescent="0.25">
      <c r="W1726" s="1"/>
    </row>
    <row r="1727" spans="23:23" x14ac:dyDescent="0.25">
      <c r="W1727" s="1"/>
    </row>
    <row r="1728" spans="23:23" x14ac:dyDescent="0.25">
      <c r="W1728" s="1"/>
    </row>
    <row r="1729" spans="23:23" x14ac:dyDescent="0.25">
      <c r="W1729" s="1"/>
    </row>
    <row r="1730" spans="23:23" x14ac:dyDescent="0.25">
      <c r="W1730" s="1"/>
    </row>
    <row r="1731" spans="23:23" x14ac:dyDescent="0.25">
      <c r="W1731" s="1"/>
    </row>
    <row r="1732" spans="23:23" x14ac:dyDescent="0.25">
      <c r="W1732" s="1"/>
    </row>
    <row r="1733" spans="23:23" x14ac:dyDescent="0.25">
      <c r="W1733" s="1"/>
    </row>
    <row r="1734" spans="23:23" x14ac:dyDescent="0.25">
      <c r="W1734" s="1"/>
    </row>
    <row r="1735" spans="23:23" x14ac:dyDescent="0.25">
      <c r="W1735" s="1"/>
    </row>
    <row r="1736" spans="23:23" x14ac:dyDescent="0.25">
      <c r="W1736" s="1"/>
    </row>
    <row r="1737" spans="23:23" x14ac:dyDescent="0.25">
      <c r="W1737" s="1"/>
    </row>
    <row r="1738" spans="23:23" x14ac:dyDescent="0.25">
      <c r="W1738" s="1"/>
    </row>
    <row r="1739" spans="23:23" x14ac:dyDescent="0.25">
      <c r="W1739" s="1"/>
    </row>
    <row r="1740" spans="23:23" x14ac:dyDescent="0.25">
      <c r="W1740" s="1"/>
    </row>
    <row r="1741" spans="23:23" x14ac:dyDescent="0.25">
      <c r="W1741" s="1"/>
    </row>
    <row r="1742" spans="23:23" x14ac:dyDescent="0.25">
      <c r="W1742" s="1"/>
    </row>
    <row r="1743" spans="23:23" x14ac:dyDescent="0.25">
      <c r="W1743" s="1"/>
    </row>
    <row r="1744" spans="23:23" x14ac:dyDescent="0.25">
      <c r="W1744" s="1"/>
    </row>
    <row r="1745" spans="23:23" x14ac:dyDescent="0.25">
      <c r="W1745" s="1"/>
    </row>
    <row r="1746" spans="23:23" x14ac:dyDescent="0.25">
      <c r="W1746" s="1"/>
    </row>
    <row r="1747" spans="23:23" x14ac:dyDescent="0.25">
      <c r="W1747" s="1"/>
    </row>
    <row r="1748" spans="23:23" x14ac:dyDescent="0.25">
      <c r="W1748" s="1"/>
    </row>
    <row r="1749" spans="23:23" x14ac:dyDescent="0.25">
      <c r="W1749" s="1"/>
    </row>
    <row r="1750" spans="23:23" x14ac:dyDescent="0.25">
      <c r="W1750" s="1"/>
    </row>
    <row r="1751" spans="23:23" x14ac:dyDescent="0.25">
      <c r="W1751" s="1"/>
    </row>
    <row r="1752" spans="23:23" x14ac:dyDescent="0.25">
      <c r="W1752" s="1"/>
    </row>
    <row r="1753" spans="23:23" x14ac:dyDescent="0.25">
      <c r="W1753" s="1"/>
    </row>
    <row r="1754" spans="23:23" x14ac:dyDescent="0.25">
      <c r="W1754" s="1"/>
    </row>
    <row r="1755" spans="23:23" x14ac:dyDescent="0.25">
      <c r="W1755" s="1"/>
    </row>
    <row r="1756" spans="23:23" x14ac:dyDescent="0.25">
      <c r="W1756" s="1"/>
    </row>
    <row r="1757" spans="23:23" x14ac:dyDescent="0.25">
      <c r="W1757" s="1"/>
    </row>
    <row r="1758" spans="23:23" x14ac:dyDescent="0.25">
      <c r="W1758" s="1"/>
    </row>
    <row r="1759" spans="23:23" x14ac:dyDescent="0.25">
      <c r="W1759" s="1"/>
    </row>
    <row r="1760" spans="23:23" x14ac:dyDescent="0.25">
      <c r="W1760" s="1"/>
    </row>
    <row r="1761" spans="23:23" x14ac:dyDescent="0.25">
      <c r="W1761" s="1"/>
    </row>
    <row r="1762" spans="23:23" x14ac:dyDescent="0.25">
      <c r="W1762" s="1"/>
    </row>
    <row r="1763" spans="23:23" x14ac:dyDescent="0.25">
      <c r="W1763" s="1"/>
    </row>
    <row r="1764" spans="23:23" x14ac:dyDescent="0.25">
      <c r="W1764" s="1"/>
    </row>
    <row r="1765" spans="23:23" x14ac:dyDescent="0.25">
      <c r="W1765" s="1"/>
    </row>
    <row r="1766" spans="23:23" x14ac:dyDescent="0.25">
      <c r="W1766" s="1"/>
    </row>
    <row r="1767" spans="23:23" x14ac:dyDescent="0.25">
      <c r="W1767" s="1"/>
    </row>
    <row r="1768" spans="23:23" x14ac:dyDescent="0.25">
      <c r="W1768" s="1"/>
    </row>
    <row r="1769" spans="23:23" x14ac:dyDescent="0.25">
      <c r="W1769" s="1"/>
    </row>
    <row r="1770" spans="23:23" x14ac:dyDescent="0.25">
      <c r="W1770" s="1"/>
    </row>
    <row r="1771" spans="23:23" x14ac:dyDescent="0.25">
      <c r="W1771" s="1"/>
    </row>
    <row r="1772" spans="23:23" x14ac:dyDescent="0.25">
      <c r="W1772" s="1"/>
    </row>
    <row r="1773" spans="23:23" x14ac:dyDescent="0.25">
      <c r="W1773" s="1"/>
    </row>
    <row r="1774" spans="23:23" x14ac:dyDescent="0.25">
      <c r="W1774" s="1"/>
    </row>
    <row r="1775" spans="23:23" x14ac:dyDescent="0.25">
      <c r="W1775" s="1"/>
    </row>
    <row r="1776" spans="23:23" x14ac:dyDescent="0.25">
      <c r="W1776" s="1"/>
    </row>
    <row r="1777" spans="23:23" x14ac:dyDescent="0.25">
      <c r="W1777" s="1"/>
    </row>
    <row r="1778" spans="23:23" x14ac:dyDescent="0.25">
      <c r="W1778" s="1"/>
    </row>
    <row r="1779" spans="23:23" x14ac:dyDescent="0.25">
      <c r="W1779" s="1"/>
    </row>
    <row r="1780" spans="23:23" x14ac:dyDescent="0.25">
      <c r="W1780" s="1"/>
    </row>
    <row r="1781" spans="23:23" x14ac:dyDescent="0.25">
      <c r="W1781" s="1"/>
    </row>
    <row r="1782" spans="23:23" x14ac:dyDescent="0.25">
      <c r="W1782" s="1"/>
    </row>
    <row r="1783" spans="23:23" x14ac:dyDescent="0.25">
      <c r="W1783" s="1"/>
    </row>
    <row r="1784" spans="23:23" x14ac:dyDescent="0.25">
      <c r="W1784" s="1"/>
    </row>
    <row r="1785" spans="23:23" x14ac:dyDescent="0.25">
      <c r="W1785" s="1"/>
    </row>
    <row r="1786" spans="23:23" x14ac:dyDescent="0.25">
      <c r="W1786" s="1"/>
    </row>
    <row r="1787" spans="23:23" x14ac:dyDescent="0.25">
      <c r="W1787" s="1"/>
    </row>
    <row r="1788" spans="23:23" x14ac:dyDescent="0.25">
      <c r="W1788" s="1"/>
    </row>
    <row r="1789" spans="23:23" x14ac:dyDescent="0.25">
      <c r="W1789" s="1"/>
    </row>
    <row r="1790" spans="23:23" x14ac:dyDescent="0.25">
      <c r="W1790" s="1"/>
    </row>
    <row r="1791" spans="23:23" x14ac:dyDescent="0.25">
      <c r="W1791" s="1"/>
    </row>
    <row r="1792" spans="23:23" x14ac:dyDescent="0.25">
      <c r="W1792" s="1"/>
    </row>
    <row r="1793" spans="23:23" x14ac:dyDescent="0.25">
      <c r="W1793" s="1"/>
    </row>
    <row r="1794" spans="23:23" x14ac:dyDescent="0.25">
      <c r="W1794" s="1"/>
    </row>
    <row r="1795" spans="23:23" x14ac:dyDescent="0.25">
      <c r="W1795" s="1"/>
    </row>
    <row r="1796" spans="23:23" x14ac:dyDescent="0.25">
      <c r="W1796" s="1"/>
    </row>
    <row r="1797" spans="23:23" x14ac:dyDescent="0.25">
      <c r="W1797" s="1"/>
    </row>
    <row r="1798" spans="23:23" x14ac:dyDescent="0.25">
      <c r="W1798" s="1"/>
    </row>
    <row r="1799" spans="23:23" x14ac:dyDescent="0.25">
      <c r="W1799" s="1"/>
    </row>
    <row r="1800" spans="23:23" x14ac:dyDescent="0.25">
      <c r="W1800" s="1"/>
    </row>
    <row r="1801" spans="23:23" x14ac:dyDescent="0.25">
      <c r="W1801" s="1"/>
    </row>
    <row r="1802" spans="23:23" x14ac:dyDescent="0.25">
      <c r="W1802" s="1"/>
    </row>
    <row r="1803" spans="23:23" x14ac:dyDescent="0.25">
      <c r="W1803" s="1"/>
    </row>
    <row r="1804" spans="23:23" x14ac:dyDescent="0.25">
      <c r="W1804" s="1"/>
    </row>
    <row r="1805" spans="23:23" x14ac:dyDescent="0.25">
      <c r="W1805" s="1"/>
    </row>
    <row r="1806" spans="23:23" x14ac:dyDescent="0.25">
      <c r="W1806" s="1"/>
    </row>
    <row r="1807" spans="23:23" x14ac:dyDescent="0.25">
      <c r="W1807" s="1"/>
    </row>
    <row r="1808" spans="23:23" x14ac:dyDescent="0.25">
      <c r="W1808" s="1"/>
    </row>
    <row r="1809" spans="23:23" x14ac:dyDescent="0.25">
      <c r="W1809" s="1"/>
    </row>
    <row r="1810" spans="23:23" x14ac:dyDescent="0.25">
      <c r="W1810" s="1"/>
    </row>
    <row r="1811" spans="23:23" x14ac:dyDescent="0.25">
      <c r="W1811" s="1"/>
    </row>
    <row r="1812" spans="23:23" x14ac:dyDescent="0.25">
      <c r="W1812" s="1"/>
    </row>
    <row r="1813" spans="23:23" x14ac:dyDescent="0.25">
      <c r="W1813" s="1"/>
    </row>
    <row r="1814" spans="23:23" x14ac:dyDescent="0.25">
      <c r="W1814" s="1"/>
    </row>
    <row r="1815" spans="23:23" x14ac:dyDescent="0.25">
      <c r="W1815" s="1"/>
    </row>
    <row r="1816" spans="23:23" x14ac:dyDescent="0.25">
      <c r="W1816" s="1"/>
    </row>
    <row r="1817" spans="23:23" x14ac:dyDescent="0.25">
      <c r="W1817" s="1"/>
    </row>
    <row r="1818" spans="23:23" x14ac:dyDescent="0.25">
      <c r="W1818" s="1"/>
    </row>
    <row r="1819" spans="23:23" x14ac:dyDescent="0.25">
      <c r="W1819" s="1"/>
    </row>
    <row r="1820" spans="23:23" x14ac:dyDescent="0.25">
      <c r="W1820" s="1"/>
    </row>
    <row r="1821" spans="23:23" x14ac:dyDescent="0.25">
      <c r="W1821" s="1"/>
    </row>
    <row r="1822" spans="23:23" x14ac:dyDescent="0.25">
      <c r="W1822" s="1"/>
    </row>
    <row r="1823" spans="23:23" x14ac:dyDescent="0.25">
      <c r="W1823" s="1"/>
    </row>
    <row r="1824" spans="23:23" x14ac:dyDescent="0.25">
      <c r="W1824" s="1"/>
    </row>
    <row r="1825" spans="23:23" x14ac:dyDescent="0.25">
      <c r="W1825" s="1"/>
    </row>
    <row r="1826" spans="23:23" x14ac:dyDescent="0.25">
      <c r="W1826" s="1"/>
    </row>
    <row r="1827" spans="23:23" x14ac:dyDescent="0.25">
      <c r="W1827" s="1"/>
    </row>
    <row r="1828" spans="23:23" x14ac:dyDescent="0.25">
      <c r="W1828" s="1"/>
    </row>
    <row r="1829" spans="23:23" x14ac:dyDescent="0.25">
      <c r="W1829" s="1"/>
    </row>
    <row r="1830" spans="23:23" x14ac:dyDescent="0.25">
      <c r="W1830" s="1"/>
    </row>
    <row r="1831" spans="23:23" x14ac:dyDescent="0.25">
      <c r="W1831" s="1"/>
    </row>
    <row r="1832" spans="23:23" x14ac:dyDescent="0.25">
      <c r="W1832" s="1"/>
    </row>
    <row r="1833" spans="23:23" x14ac:dyDescent="0.25">
      <c r="W1833" s="1"/>
    </row>
    <row r="1834" spans="23:23" x14ac:dyDescent="0.25">
      <c r="W1834" s="1"/>
    </row>
    <row r="1835" spans="23:23" x14ac:dyDescent="0.25">
      <c r="W1835" s="1"/>
    </row>
    <row r="1836" spans="23:23" x14ac:dyDescent="0.25">
      <c r="W1836" s="1"/>
    </row>
    <row r="1837" spans="23:23" x14ac:dyDescent="0.25">
      <c r="W1837" s="1"/>
    </row>
    <row r="1838" spans="23:23" x14ac:dyDescent="0.25">
      <c r="W1838" s="1"/>
    </row>
    <row r="1839" spans="23:23" x14ac:dyDescent="0.25">
      <c r="W1839" s="1"/>
    </row>
    <row r="1840" spans="23:23" x14ac:dyDescent="0.25">
      <c r="W1840" s="1"/>
    </row>
    <row r="1841" spans="23:23" x14ac:dyDescent="0.25">
      <c r="W1841" s="1"/>
    </row>
    <row r="1842" spans="23:23" x14ac:dyDescent="0.25">
      <c r="W1842" s="1"/>
    </row>
    <row r="1843" spans="23:23" x14ac:dyDescent="0.25">
      <c r="W1843" s="1"/>
    </row>
    <row r="1844" spans="23:23" x14ac:dyDescent="0.25">
      <c r="W1844" s="1"/>
    </row>
    <row r="1845" spans="23:23" x14ac:dyDescent="0.25">
      <c r="W1845" s="1"/>
    </row>
    <row r="1846" spans="23:23" x14ac:dyDescent="0.25">
      <c r="W1846" s="1"/>
    </row>
    <row r="1847" spans="23:23" x14ac:dyDescent="0.25">
      <c r="W1847" s="1"/>
    </row>
    <row r="1848" spans="23:23" x14ac:dyDescent="0.25">
      <c r="W1848" s="1"/>
    </row>
    <row r="1849" spans="23:23" x14ac:dyDescent="0.25">
      <c r="W1849" s="1"/>
    </row>
    <row r="1850" spans="23:23" x14ac:dyDescent="0.25">
      <c r="W1850" s="1"/>
    </row>
    <row r="1851" spans="23:23" x14ac:dyDescent="0.25">
      <c r="W1851" s="1"/>
    </row>
    <row r="1852" spans="23:23" x14ac:dyDescent="0.25">
      <c r="W1852" s="1"/>
    </row>
    <row r="1853" spans="23:23" x14ac:dyDescent="0.25">
      <c r="W1853" s="1"/>
    </row>
    <row r="1854" spans="23:23" x14ac:dyDescent="0.25">
      <c r="W1854" s="1"/>
    </row>
    <row r="1855" spans="23:23" x14ac:dyDescent="0.25">
      <c r="W1855" s="1"/>
    </row>
    <row r="1856" spans="23:23" x14ac:dyDescent="0.25">
      <c r="W1856" s="1"/>
    </row>
    <row r="1857" spans="23:23" x14ac:dyDescent="0.25">
      <c r="W1857" s="1"/>
    </row>
    <row r="1858" spans="23:23" x14ac:dyDescent="0.25">
      <c r="W1858" s="1"/>
    </row>
    <row r="1859" spans="23:23" x14ac:dyDescent="0.25">
      <c r="W1859" s="1"/>
    </row>
    <row r="1860" spans="23:23" x14ac:dyDescent="0.25">
      <c r="W1860" s="1"/>
    </row>
    <row r="1861" spans="23:23" x14ac:dyDescent="0.25">
      <c r="W1861" s="1"/>
    </row>
    <row r="1862" spans="23:23" x14ac:dyDescent="0.25">
      <c r="W1862" s="1"/>
    </row>
    <row r="1863" spans="23:23" x14ac:dyDescent="0.25">
      <c r="W1863" s="1"/>
    </row>
    <row r="1864" spans="23:23" x14ac:dyDescent="0.25">
      <c r="W1864" s="1"/>
    </row>
    <row r="1865" spans="23:23" x14ac:dyDescent="0.25">
      <c r="W1865" s="1"/>
    </row>
    <row r="1866" spans="23:23" x14ac:dyDescent="0.25">
      <c r="W1866" s="1"/>
    </row>
    <row r="1867" spans="23:23" x14ac:dyDescent="0.25">
      <c r="W1867" s="1"/>
    </row>
    <row r="1868" spans="23:23" x14ac:dyDescent="0.25">
      <c r="W1868" s="1"/>
    </row>
    <row r="1869" spans="23:23" x14ac:dyDescent="0.25">
      <c r="W1869" s="1"/>
    </row>
    <row r="1870" spans="23:23" x14ac:dyDescent="0.25">
      <c r="W1870" s="1"/>
    </row>
    <row r="1871" spans="23:23" x14ac:dyDescent="0.25">
      <c r="W1871" s="1"/>
    </row>
    <row r="1872" spans="23:23" x14ac:dyDescent="0.25">
      <c r="W1872" s="1"/>
    </row>
    <row r="1873" spans="23:23" x14ac:dyDescent="0.25">
      <c r="W1873" s="1"/>
    </row>
    <row r="1874" spans="23:23" x14ac:dyDescent="0.25">
      <c r="W1874" s="1"/>
    </row>
    <row r="1875" spans="23:23" x14ac:dyDescent="0.25">
      <c r="W1875" s="1"/>
    </row>
    <row r="1876" spans="23:23" x14ac:dyDescent="0.25">
      <c r="W1876" s="1"/>
    </row>
    <row r="1877" spans="23:23" x14ac:dyDescent="0.25">
      <c r="W1877" s="1"/>
    </row>
    <row r="1878" spans="23:23" x14ac:dyDescent="0.25">
      <c r="W1878" s="1"/>
    </row>
    <row r="1879" spans="23:23" x14ac:dyDescent="0.25">
      <c r="W1879" s="1"/>
    </row>
    <row r="1880" spans="23:23" x14ac:dyDescent="0.25">
      <c r="W1880" s="1"/>
    </row>
    <row r="1881" spans="23:23" x14ac:dyDescent="0.25">
      <c r="W1881" s="1"/>
    </row>
    <row r="1882" spans="23:23" x14ac:dyDescent="0.25">
      <c r="W1882" s="1"/>
    </row>
    <row r="1883" spans="23:23" x14ac:dyDescent="0.25">
      <c r="W1883" s="1"/>
    </row>
    <row r="1884" spans="23:23" x14ac:dyDescent="0.25">
      <c r="W1884" s="1"/>
    </row>
    <row r="1885" spans="23:23" x14ac:dyDescent="0.25">
      <c r="W1885" s="1"/>
    </row>
    <row r="1886" spans="23:23" x14ac:dyDescent="0.25">
      <c r="W1886" s="1"/>
    </row>
    <row r="1887" spans="23:23" x14ac:dyDescent="0.25">
      <c r="W1887" s="1"/>
    </row>
    <row r="1888" spans="23:23" x14ac:dyDescent="0.25">
      <c r="W1888" s="1"/>
    </row>
    <row r="1889" spans="23:23" x14ac:dyDescent="0.25">
      <c r="W1889" s="1"/>
    </row>
    <row r="1890" spans="23:23" x14ac:dyDescent="0.25">
      <c r="W1890" s="1"/>
    </row>
    <row r="1891" spans="23:23" x14ac:dyDescent="0.25">
      <c r="W1891" s="1"/>
    </row>
    <row r="1892" spans="23:23" x14ac:dyDescent="0.25">
      <c r="W1892" s="1"/>
    </row>
    <row r="1893" spans="23:23" x14ac:dyDescent="0.25">
      <c r="W1893" s="1"/>
    </row>
    <row r="1894" spans="23:23" x14ac:dyDescent="0.25">
      <c r="W1894" s="1"/>
    </row>
    <row r="1895" spans="23:23" x14ac:dyDescent="0.25">
      <c r="W1895" s="1"/>
    </row>
    <row r="1896" spans="23:23" x14ac:dyDescent="0.25">
      <c r="W1896" s="1"/>
    </row>
    <row r="1897" spans="23:23" x14ac:dyDescent="0.25">
      <c r="W1897" s="1"/>
    </row>
    <row r="1898" spans="23:23" x14ac:dyDescent="0.25">
      <c r="W1898" s="1"/>
    </row>
    <row r="1899" spans="23:23" x14ac:dyDescent="0.25">
      <c r="W1899" s="1"/>
    </row>
    <row r="1900" spans="23:23" x14ac:dyDescent="0.25">
      <c r="W1900" s="1"/>
    </row>
    <row r="1901" spans="23:23" x14ac:dyDescent="0.25">
      <c r="W1901" s="1"/>
    </row>
    <row r="1902" spans="23:23" x14ac:dyDescent="0.25">
      <c r="W1902" s="1"/>
    </row>
    <row r="1903" spans="23:23" x14ac:dyDescent="0.25">
      <c r="W1903" s="1"/>
    </row>
    <row r="1904" spans="23:23" x14ac:dyDescent="0.25">
      <c r="W1904" s="1"/>
    </row>
    <row r="1905" spans="23:23" x14ac:dyDescent="0.25">
      <c r="W1905" s="1"/>
    </row>
    <row r="1906" spans="23:23" x14ac:dyDescent="0.25">
      <c r="W1906" s="1"/>
    </row>
    <row r="1907" spans="23:23" x14ac:dyDescent="0.25">
      <c r="W1907" s="1"/>
    </row>
    <row r="1908" spans="23:23" x14ac:dyDescent="0.25">
      <c r="W1908" s="1"/>
    </row>
    <row r="1909" spans="23:23" x14ac:dyDescent="0.25">
      <c r="W1909" s="1"/>
    </row>
    <row r="1910" spans="23:23" x14ac:dyDescent="0.25">
      <c r="W1910" s="1"/>
    </row>
    <row r="1911" spans="23:23" x14ac:dyDescent="0.25">
      <c r="W1911" s="1"/>
    </row>
    <row r="1912" spans="23:23" x14ac:dyDescent="0.25">
      <c r="W1912" s="1"/>
    </row>
    <row r="1913" spans="23:23" x14ac:dyDescent="0.25">
      <c r="W1913" s="1"/>
    </row>
    <row r="1914" spans="23:23" x14ac:dyDescent="0.25">
      <c r="W1914" s="1"/>
    </row>
    <row r="1915" spans="23:23" x14ac:dyDescent="0.25">
      <c r="W1915" s="1"/>
    </row>
    <row r="1916" spans="23:23" x14ac:dyDescent="0.25">
      <c r="W1916" s="1"/>
    </row>
    <row r="1917" spans="23:23" x14ac:dyDescent="0.25">
      <c r="W1917" s="1"/>
    </row>
    <row r="1918" spans="23:23" x14ac:dyDescent="0.25">
      <c r="W1918" s="1"/>
    </row>
    <row r="1919" spans="23:23" x14ac:dyDescent="0.25">
      <c r="W1919" s="1"/>
    </row>
    <row r="1920" spans="23:23" x14ac:dyDescent="0.25">
      <c r="W1920" s="1"/>
    </row>
    <row r="1921" spans="23:23" x14ac:dyDescent="0.25">
      <c r="W1921" s="1"/>
    </row>
    <row r="1922" spans="23:23" x14ac:dyDescent="0.25">
      <c r="W1922" s="1"/>
    </row>
    <row r="1923" spans="23:23" x14ac:dyDescent="0.25">
      <c r="W1923" s="1"/>
    </row>
    <row r="1924" spans="23:23" x14ac:dyDescent="0.25">
      <c r="W1924" s="1"/>
    </row>
    <row r="1925" spans="23:23" x14ac:dyDescent="0.25">
      <c r="W1925" s="1"/>
    </row>
    <row r="1926" spans="23:23" x14ac:dyDescent="0.25">
      <c r="W1926" s="1"/>
    </row>
    <row r="1927" spans="23:23" x14ac:dyDescent="0.25">
      <c r="W1927" s="1"/>
    </row>
    <row r="1928" spans="23:23" x14ac:dyDescent="0.25">
      <c r="W1928" s="1"/>
    </row>
    <row r="1929" spans="23:23" x14ac:dyDescent="0.25">
      <c r="W1929" s="1"/>
    </row>
    <row r="1930" spans="23:23" x14ac:dyDescent="0.25">
      <c r="W1930" s="1"/>
    </row>
    <row r="1931" spans="23:23" x14ac:dyDescent="0.25">
      <c r="W1931" s="1"/>
    </row>
    <row r="1932" spans="23:23" x14ac:dyDescent="0.25">
      <c r="W1932" s="1"/>
    </row>
    <row r="1933" spans="23:23" x14ac:dyDescent="0.25">
      <c r="W1933" s="1"/>
    </row>
    <row r="1934" spans="23:23" x14ac:dyDescent="0.25">
      <c r="W1934" s="1"/>
    </row>
    <row r="1935" spans="23:23" x14ac:dyDescent="0.25">
      <c r="W1935" s="1"/>
    </row>
    <row r="1936" spans="23:23" x14ac:dyDescent="0.25">
      <c r="W1936" s="1"/>
    </row>
    <row r="1937" spans="23:23" x14ac:dyDescent="0.25">
      <c r="W1937" s="1"/>
    </row>
    <row r="1938" spans="23:23" x14ac:dyDescent="0.25">
      <c r="W1938" s="1"/>
    </row>
    <row r="1939" spans="23:23" x14ac:dyDescent="0.25">
      <c r="W1939" s="1"/>
    </row>
    <row r="1940" spans="23:23" x14ac:dyDescent="0.25">
      <c r="W1940" s="1"/>
    </row>
    <row r="1941" spans="23:23" x14ac:dyDescent="0.25">
      <c r="W1941" s="1"/>
    </row>
    <row r="1942" spans="23:23" x14ac:dyDescent="0.25">
      <c r="W1942" s="1"/>
    </row>
    <row r="1943" spans="23:23" x14ac:dyDescent="0.25">
      <c r="W1943" s="1"/>
    </row>
    <row r="1944" spans="23:23" x14ac:dyDescent="0.25">
      <c r="W1944" s="1"/>
    </row>
    <row r="1945" spans="23:23" x14ac:dyDescent="0.25">
      <c r="W1945" s="1"/>
    </row>
    <row r="1946" spans="23:23" x14ac:dyDescent="0.25">
      <c r="W1946" s="1"/>
    </row>
    <row r="1947" spans="23:23" x14ac:dyDescent="0.25">
      <c r="W1947" s="1"/>
    </row>
    <row r="1948" spans="23:23" x14ac:dyDescent="0.25">
      <c r="W1948" s="1"/>
    </row>
    <row r="1949" spans="23:23" x14ac:dyDescent="0.25">
      <c r="W1949" s="1"/>
    </row>
    <row r="1950" spans="23:23" x14ac:dyDescent="0.25">
      <c r="W1950" s="1"/>
    </row>
    <row r="1951" spans="23:23" x14ac:dyDescent="0.25">
      <c r="W1951" s="1"/>
    </row>
    <row r="1952" spans="23:23" x14ac:dyDescent="0.25">
      <c r="W1952" s="1"/>
    </row>
    <row r="1953" spans="23:23" x14ac:dyDescent="0.25">
      <c r="W1953" s="1"/>
    </row>
    <row r="1954" spans="23:23" x14ac:dyDescent="0.25">
      <c r="W1954" s="1"/>
    </row>
    <row r="1955" spans="23:23" x14ac:dyDescent="0.25">
      <c r="W1955" s="1"/>
    </row>
    <row r="1956" spans="23:23" x14ac:dyDescent="0.25">
      <c r="W1956" s="1"/>
    </row>
    <row r="1957" spans="23:23" x14ac:dyDescent="0.25">
      <c r="W1957" s="1"/>
    </row>
    <row r="1958" spans="23:23" x14ac:dyDescent="0.25">
      <c r="W1958" s="1"/>
    </row>
    <row r="1959" spans="23:23" x14ac:dyDescent="0.25">
      <c r="W1959" s="1"/>
    </row>
    <row r="1960" spans="23:23" x14ac:dyDescent="0.25">
      <c r="W1960" s="1"/>
    </row>
    <row r="1961" spans="23:23" x14ac:dyDescent="0.25">
      <c r="W1961" s="1"/>
    </row>
    <row r="1962" spans="23:23" x14ac:dyDescent="0.25">
      <c r="W1962" s="1"/>
    </row>
    <row r="1963" spans="23:23" x14ac:dyDescent="0.25">
      <c r="W1963" s="1"/>
    </row>
    <row r="1964" spans="23:23" x14ac:dyDescent="0.25">
      <c r="W1964" s="1"/>
    </row>
    <row r="1965" spans="23:23" x14ac:dyDescent="0.25">
      <c r="W1965" s="1"/>
    </row>
    <row r="1966" spans="23:23" x14ac:dyDescent="0.25">
      <c r="W1966" s="1"/>
    </row>
    <row r="1967" spans="23:23" x14ac:dyDescent="0.25">
      <c r="W1967" s="1"/>
    </row>
    <row r="1968" spans="23:23" x14ac:dyDescent="0.25">
      <c r="W1968" s="1"/>
    </row>
    <row r="1969" spans="23:23" x14ac:dyDescent="0.25">
      <c r="W1969" s="1"/>
    </row>
    <row r="1970" spans="23:23" x14ac:dyDescent="0.25">
      <c r="W1970" s="1"/>
    </row>
    <row r="1971" spans="23:23" x14ac:dyDescent="0.25">
      <c r="W1971" s="1"/>
    </row>
    <row r="1972" spans="23:23" x14ac:dyDescent="0.25">
      <c r="W1972" s="1"/>
    </row>
    <row r="1973" spans="23:23" x14ac:dyDescent="0.25">
      <c r="W1973" s="1"/>
    </row>
    <row r="1974" spans="23:23" x14ac:dyDescent="0.25">
      <c r="W1974" s="1"/>
    </row>
    <row r="1975" spans="23:23" x14ac:dyDescent="0.25">
      <c r="W1975" s="1"/>
    </row>
    <row r="1976" spans="23:23" x14ac:dyDescent="0.25">
      <c r="W1976" s="1"/>
    </row>
    <row r="1977" spans="23:23" x14ac:dyDescent="0.25">
      <c r="W1977" s="1"/>
    </row>
    <row r="1978" spans="23:23" x14ac:dyDescent="0.25">
      <c r="W1978" s="1"/>
    </row>
    <row r="1979" spans="23:23" x14ac:dyDescent="0.25">
      <c r="W1979" s="1"/>
    </row>
    <row r="1980" spans="23:23" x14ac:dyDescent="0.25">
      <c r="W1980" s="1"/>
    </row>
    <row r="1981" spans="23:23" x14ac:dyDescent="0.25">
      <c r="W1981" s="1"/>
    </row>
    <row r="1982" spans="23:23" x14ac:dyDescent="0.25">
      <c r="W1982" s="1"/>
    </row>
    <row r="1983" spans="23:23" x14ac:dyDescent="0.25">
      <c r="W1983" s="1"/>
    </row>
    <row r="1984" spans="23:23" x14ac:dyDescent="0.25">
      <c r="W1984" s="1"/>
    </row>
    <row r="1985" spans="23:23" x14ac:dyDescent="0.25">
      <c r="W1985" s="1"/>
    </row>
    <row r="1986" spans="23:23" x14ac:dyDescent="0.25">
      <c r="W1986" s="1"/>
    </row>
    <row r="1987" spans="23:23" x14ac:dyDescent="0.25">
      <c r="W1987" s="1"/>
    </row>
    <row r="1988" spans="23:23" x14ac:dyDescent="0.25">
      <c r="W1988" s="1"/>
    </row>
    <row r="1989" spans="23:23" x14ac:dyDescent="0.25">
      <c r="W1989" s="1"/>
    </row>
    <row r="1990" spans="23:23" x14ac:dyDescent="0.25">
      <c r="W1990" s="1"/>
    </row>
    <row r="1991" spans="23:23" x14ac:dyDescent="0.25">
      <c r="W1991" s="1"/>
    </row>
    <row r="1992" spans="23:23" x14ac:dyDescent="0.25">
      <c r="W1992" s="1"/>
    </row>
    <row r="1993" spans="23:23" x14ac:dyDescent="0.25">
      <c r="W1993" s="1"/>
    </row>
    <row r="1994" spans="23:23" x14ac:dyDescent="0.25">
      <c r="W1994" s="1"/>
    </row>
    <row r="1995" spans="23:23" x14ac:dyDescent="0.25">
      <c r="W1995" s="1"/>
    </row>
    <row r="1996" spans="23:23" x14ac:dyDescent="0.25">
      <c r="W1996" s="1"/>
    </row>
    <row r="1997" spans="23:23" x14ac:dyDescent="0.25">
      <c r="W1997" s="1"/>
    </row>
    <row r="1998" spans="23:23" x14ac:dyDescent="0.25">
      <c r="W1998" s="1"/>
    </row>
    <row r="1999" spans="23:23" x14ac:dyDescent="0.25">
      <c r="W1999" s="1"/>
    </row>
    <row r="2000" spans="23:23" x14ac:dyDescent="0.25">
      <c r="W2000" s="1"/>
    </row>
    <row r="2001" spans="23:23" x14ac:dyDescent="0.25">
      <c r="W2001" s="1"/>
    </row>
    <row r="2002" spans="23:23" x14ac:dyDescent="0.25">
      <c r="W2002" s="1"/>
    </row>
    <row r="2003" spans="23:23" x14ac:dyDescent="0.25">
      <c r="W2003" s="1"/>
    </row>
    <row r="2004" spans="23:23" x14ac:dyDescent="0.25">
      <c r="W2004" s="1"/>
    </row>
    <row r="2005" spans="23:23" x14ac:dyDescent="0.25">
      <c r="W2005" s="1"/>
    </row>
    <row r="2006" spans="23:23" x14ac:dyDescent="0.25">
      <c r="W2006" s="1"/>
    </row>
    <row r="2007" spans="23:23" x14ac:dyDescent="0.25">
      <c r="W2007" s="1"/>
    </row>
    <row r="2008" spans="23:23" x14ac:dyDescent="0.25">
      <c r="W2008" s="1"/>
    </row>
    <row r="2009" spans="23:23" x14ac:dyDescent="0.25">
      <c r="W2009" s="1"/>
    </row>
    <row r="2010" spans="23:23" x14ac:dyDescent="0.25">
      <c r="W2010" s="1"/>
    </row>
    <row r="2011" spans="23:23" x14ac:dyDescent="0.25">
      <c r="W2011" s="1"/>
    </row>
    <row r="2012" spans="23:23" x14ac:dyDescent="0.25">
      <c r="W2012" s="1"/>
    </row>
    <row r="2013" spans="23:23" x14ac:dyDescent="0.25">
      <c r="W2013" s="1"/>
    </row>
    <row r="2014" spans="23:23" x14ac:dyDescent="0.25">
      <c r="W2014" s="1"/>
    </row>
    <row r="2015" spans="23:23" x14ac:dyDescent="0.25">
      <c r="W2015" s="1"/>
    </row>
    <row r="2016" spans="23:23" x14ac:dyDescent="0.25">
      <c r="W2016" s="1"/>
    </row>
    <row r="2017" spans="23:23" x14ac:dyDescent="0.25">
      <c r="W2017" s="1"/>
    </row>
    <row r="2018" spans="23:23" x14ac:dyDescent="0.25">
      <c r="W2018" s="1"/>
    </row>
    <row r="2019" spans="23:23" x14ac:dyDescent="0.25">
      <c r="W2019" s="1"/>
    </row>
    <row r="2020" spans="23:23" x14ac:dyDescent="0.25">
      <c r="W2020" s="1"/>
    </row>
    <row r="2021" spans="23:23" x14ac:dyDescent="0.25">
      <c r="W2021" s="1"/>
    </row>
    <row r="2022" spans="23:23" x14ac:dyDescent="0.25">
      <c r="W2022" s="1"/>
    </row>
    <row r="2023" spans="23:23" x14ac:dyDescent="0.25">
      <c r="W2023" s="1"/>
    </row>
    <row r="2024" spans="23:23" x14ac:dyDescent="0.25">
      <c r="W2024" s="1"/>
    </row>
    <row r="2025" spans="23:23" x14ac:dyDescent="0.25">
      <c r="W2025" s="1"/>
    </row>
    <row r="2026" spans="23:23" x14ac:dyDescent="0.25">
      <c r="W2026" s="1"/>
    </row>
    <row r="2027" spans="23:23" x14ac:dyDescent="0.25">
      <c r="W2027" s="1"/>
    </row>
    <row r="2028" spans="23:23" x14ac:dyDescent="0.25">
      <c r="W2028" s="1"/>
    </row>
    <row r="2029" spans="23:23" x14ac:dyDescent="0.25">
      <c r="W2029" s="1"/>
    </row>
    <row r="2030" spans="23:23" x14ac:dyDescent="0.25">
      <c r="W2030" s="1"/>
    </row>
    <row r="2031" spans="23:23" x14ac:dyDescent="0.25">
      <c r="W2031" s="1"/>
    </row>
    <row r="2032" spans="23:23" x14ac:dyDescent="0.25">
      <c r="W2032" s="1"/>
    </row>
    <row r="2033" spans="23:23" x14ac:dyDescent="0.25">
      <c r="W2033" s="1"/>
    </row>
    <row r="2034" spans="23:23" x14ac:dyDescent="0.25">
      <c r="W2034" s="1"/>
    </row>
    <row r="2035" spans="23:23" x14ac:dyDescent="0.25">
      <c r="W2035" s="1"/>
    </row>
    <row r="2036" spans="23:23" x14ac:dyDescent="0.25">
      <c r="W2036" s="1"/>
    </row>
    <row r="2037" spans="23:23" x14ac:dyDescent="0.25">
      <c r="W2037" s="1"/>
    </row>
    <row r="2038" spans="23:23" x14ac:dyDescent="0.25">
      <c r="W2038" s="1"/>
    </row>
    <row r="2039" spans="23:23" x14ac:dyDescent="0.25">
      <c r="W2039" s="1"/>
    </row>
    <row r="2040" spans="23:23" x14ac:dyDescent="0.25">
      <c r="W2040" s="1"/>
    </row>
    <row r="2041" spans="23:23" x14ac:dyDescent="0.25">
      <c r="W2041" s="1"/>
    </row>
    <row r="2042" spans="23:23" x14ac:dyDescent="0.25">
      <c r="W2042" s="1"/>
    </row>
    <row r="2043" spans="23:23" x14ac:dyDescent="0.25">
      <c r="W2043" s="1"/>
    </row>
    <row r="2044" spans="23:23" x14ac:dyDescent="0.25">
      <c r="W2044" s="1"/>
    </row>
    <row r="2045" spans="23:23" x14ac:dyDescent="0.25">
      <c r="W2045" s="1"/>
    </row>
    <row r="2046" spans="23:23" x14ac:dyDescent="0.25">
      <c r="W2046" s="1"/>
    </row>
    <row r="2047" spans="23:23" x14ac:dyDescent="0.25">
      <c r="W2047" s="1"/>
    </row>
    <row r="2048" spans="23:23" x14ac:dyDescent="0.25">
      <c r="W2048" s="1"/>
    </row>
    <row r="2049" spans="23:23" x14ac:dyDescent="0.25">
      <c r="W2049" s="1"/>
    </row>
    <row r="2050" spans="23:23" x14ac:dyDescent="0.25">
      <c r="W2050" s="1"/>
    </row>
    <row r="2051" spans="23:23" x14ac:dyDescent="0.25">
      <c r="W2051" s="1"/>
    </row>
    <row r="2052" spans="23:23" x14ac:dyDescent="0.25">
      <c r="W2052" s="1"/>
    </row>
    <row r="2053" spans="23:23" x14ac:dyDescent="0.25">
      <c r="W2053" s="1"/>
    </row>
    <row r="2054" spans="23:23" x14ac:dyDescent="0.25">
      <c r="W2054" s="1"/>
    </row>
    <row r="2055" spans="23:23" x14ac:dyDescent="0.25">
      <c r="W2055" s="1"/>
    </row>
    <row r="2056" spans="23:23" x14ac:dyDescent="0.25">
      <c r="W2056" s="1"/>
    </row>
    <row r="2057" spans="23:23" x14ac:dyDescent="0.25">
      <c r="W2057" s="1"/>
    </row>
    <row r="2058" spans="23:23" x14ac:dyDescent="0.25">
      <c r="W2058" s="1"/>
    </row>
    <row r="2059" spans="23:23" x14ac:dyDescent="0.25">
      <c r="W2059" s="1"/>
    </row>
    <row r="2060" spans="23:23" x14ac:dyDescent="0.25">
      <c r="W2060" s="1"/>
    </row>
    <row r="2061" spans="23:23" x14ac:dyDescent="0.25">
      <c r="W2061" s="1"/>
    </row>
    <row r="2062" spans="23:23" x14ac:dyDescent="0.25">
      <c r="W2062" s="1"/>
    </row>
    <row r="2063" spans="23:23" x14ac:dyDescent="0.25">
      <c r="W2063" s="1"/>
    </row>
    <row r="2064" spans="23:23" x14ac:dyDescent="0.25">
      <c r="W2064" s="1"/>
    </row>
    <row r="2065" spans="23:23" x14ac:dyDescent="0.25">
      <c r="W2065" s="1"/>
    </row>
    <row r="2066" spans="23:23" x14ac:dyDescent="0.25">
      <c r="W2066" s="1"/>
    </row>
    <row r="2067" spans="23:23" x14ac:dyDescent="0.25">
      <c r="W2067" s="1"/>
    </row>
    <row r="2068" spans="23:23" x14ac:dyDescent="0.25">
      <c r="W2068" s="1"/>
    </row>
    <row r="2069" spans="23:23" x14ac:dyDescent="0.25">
      <c r="W2069" s="1"/>
    </row>
    <row r="2070" spans="23:23" x14ac:dyDescent="0.25">
      <c r="W2070" s="1"/>
    </row>
    <row r="2071" spans="23:23" x14ac:dyDescent="0.25">
      <c r="W2071" s="1"/>
    </row>
    <row r="2072" spans="23:23" x14ac:dyDescent="0.25">
      <c r="W2072" s="1"/>
    </row>
    <row r="2073" spans="23:23" x14ac:dyDescent="0.25">
      <c r="W2073" s="1"/>
    </row>
    <row r="2074" spans="23:23" x14ac:dyDescent="0.25">
      <c r="W2074" s="1"/>
    </row>
    <row r="2075" spans="23:23" x14ac:dyDescent="0.25">
      <c r="W2075" s="1"/>
    </row>
    <row r="2076" spans="23:23" x14ac:dyDescent="0.25">
      <c r="W2076" s="1"/>
    </row>
    <row r="2077" spans="23:23" x14ac:dyDescent="0.25">
      <c r="W2077" s="1"/>
    </row>
    <row r="2078" spans="23:23" x14ac:dyDescent="0.25">
      <c r="W2078" s="1"/>
    </row>
    <row r="2079" spans="23:23" x14ac:dyDescent="0.25">
      <c r="W2079" s="1"/>
    </row>
    <row r="2080" spans="23:23" x14ac:dyDescent="0.25">
      <c r="W2080" s="1"/>
    </row>
    <row r="2081" spans="23:23" x14ac:dyDescent="0.25">
      <c r="W2081" s="1"/>
    </row>
    <row r="2082" spans="23:23" x14ac:dyDescent="0.25">
      <c r="W2082" s="1"/>
    </row>
    <row r="2083" spans="23:23" x14ac:dyDescent="0.25">
      <c r="W2083" s="1"/>
    </row>
    <row r="2084" spans="23:23" x14ac:dyDescent="0.25">
      <c r="W2084" s="1"/>
    </row>
    <row r="2085" spans="23:23" x14ac:dyDescent="0.25">
      <c r="W2085" s="1"/>
    </row>
    <row r="2086" spans="23:23" x14ac:dyDescent="0.25">
      <c r="W2086" s="1"/>
    </row>
    <row r="2087" spans="23:23" x14ac:dyDescent="0.25">
      <c r="W2087" s="1"/>
    </row>
    <row r="2088" spans="23:23" x14ac:dyDescent="0.25">
      <c r="W2088" s="1"/>
    </row>
    <row r="2089" spans="23:23" x14ac:dyDescent="0.25">
      <c r="W2089" s="1"/>
    </row>
    <row r="2090" spans="23:23" x14ac:dyDescent="0.25">
      <c r="W2090" s="1"/>
    </row>
    <row r="2091" spans="23:23" x14ac:dyDescent="0.25">
      <c r="W2091" s="1"/>
    </row>
    <row r="2092" spans="23:23" x14ac:dyDescent="0.25">
      <c r="W2092" s="1"/>
    </row>
    <row r="2093" spans="23:23" x14ac:dyDescent="0.25">
      <c r="W2093" s="1"/>
    </row>
    <row r="2094" spans="23:23" x14ac:dyDescent="0.25">
      <c r="W2094" s="1"/>
    </row>
    <row r="2095" spans="23:23" x14ac:dyDescent="0.25">
      <c r="W2095" s="1"/>
    </row>
    <row r="2096" spans="23:23" x14ac:dyDescent="0.25">
      <c r="W2096" s="1"/>
    </row>
    <row r="2097" spans="23:23" x14ac:dyDescent="0.25">
      <c r="W2097" s="1"/>
    </row>
    <row r="2098" spans="23:23" x14ac:dyDescent="0.25">
      <c r="W2098" s="1"/>
    </row>
    <row r="2099" spans="23:23" x14ac:dyDescent="0.25">
      <c r="W2099" s="1"/>
    </row>
    <row r="2100" spans="23:23" x14ac:dyDescent="0.25">
      <c r="W2100" s="1"/>
    </row>
    <row r="2101" spans="23:23" x14ac:dyDescent="0.25">
      <c r="W2101" s="1"/>
    </row>
    <row r="2102" spans="23:23" x14ac:dyDescent="0.25">
      <c r="W2102" s="1"/>
    </row>
    <row r="2103" spans="23:23" x14ac:dyDescent="0.25">
      <c r="W2103" s="1"/>
    </row>
    <row r="2104" spans="23:23" x14ac:dyDescent="0.25">
      <c r="W2104" s="1"/>
    </row>
    <row r="2105" spans="23:23" x14ac:dyDescent="0.25">
      <c r="W2105" s="1"/>
    </row>
    <row r="2106" spans="23:23" x14ac:dyDescent="0.25">
      <c r="W2106" s="1"/>
    </row>
    <row r="2107" spans="23:23" x14ac:dyDescent="0.25">
      <c r="W2107" s="1"/>
    </row>
    <row r="2108" spans="23:23" x14ac:dyDescent="0.25">
      <c r="W2108" s="1"/>
    </row>
    <row r="2109" spans="23:23" x14ac:dyDescent="0.25">
      <c r="W2109" s="1"/>
    </row>
    <row r="2110" spans="23:23" x14ac:dyDescent="0.25">
      <c r="W2110" s="1"/>
    </row>
    <row r="2111" spans="23:23" x14ac:dyDescent="0.25">
      <c r="W2111" s="1"/>
    </row>
    <row r="2112" spans="23:23" x14ac:dyDescent="0.25">
      <c r="W2112" s="1"/>
    </row>
    <row r="2113" spans="23:23" x14ac:dyDescent="0.25">
      <c r="W2113" s="1"/>
    </row>
    <row r="2114" spans="23:23" x14ac:dyDescent="0.25">
      <c r="W2114" s="1"/>
    </row>
    <row r="2115" spans="23:23" x14ac:dyDescent="0.25">
      <c r="W2115" s="1"/>
    </row>
    <row r="2116" spans="23:23" x14ac:dyDescent="0.25">
      <c r="W2116" s="1"/>
    </row>
    <row r="2117" spans="23:23" x14ac:dyDescent="0.25">
      <c r="W2117" s="1"/>
    </row>
    <row r="2118" spans="23:23" x14ac:dyDescent="0.25">
      <c r="W2118" s="1"/>
    </row>
    <row r="2119" spans="23:23" x14ac:dyDescent="0.25">
      <c r="W2119" s="1"/>
    </row>
    <row r="2120" spans="23:23" x14ac:dyDescent="0.25">
      <c r="W2120" s="1"/>
    </row>
    <row r="2121" spans="23:23" x14ac:dyDescent="0.25">
      <c r="W2121" s="1"/>
    </row>
    <row r="2122" spans="23:23" x14ac:dyDescent="0.25">
      <c r="W2122" s="1"/>
    </row>
    <row r="2123" spans="23:23" x14ac:dyDescent="0.25">
      <c r="W2123" s="1"/>
    </row>
    <row r="2124" spans="23:23" x14ac:dyDescent="0.25">
      <c r="W2124" s="1"/>
    </row>
    <row r="2125" spans="23:23" x14ac:dyDescent="0.25">
      <c r="W2125" s="1"/>
    </row>
    <row r="2126" spans="23:23" x14ac:dyDescent="0.25">
      <c r="W2126" s="1"/>
    </row>
    <row r="2127" spans="23:23" x14ac:dyDescent="0.25">
      <c r="W2127" s="1"/>
    </row>
    <row r="2128" spans="23:23" x14ac:dyDescent="0.25">
      <c r="W2128" s="1"/>
    </row>
    <row r="2129" spans="23:23" x14ac:dyDescent="0.25">
      <c r="W2129" s="1"/>
    </row>
    <row r="2130" spans="23:23" x14ac:dyDescent="0.25">
      <c r="W2130" s="1"/>
    </row>
    <row r="2131" spans="23:23" x14ac:dyDescent="0.25">
      <c r="W2131" s="1"/>
    </row>
    <row r="2132" spans="23:23" x14ac:dyDescent="0.25">
      <c r="W2132" s="1"/>
    </row>
    <row r="2133" spans="23:23" x14ac:dyDescent="0.25">
      <c r="W2133" s="1"/>
    </row>
    <row r="2134" spans="23:23" x14ac:dyDescent="0.25">
      <c r="W2134" s="1"/>
    </row>
    <row r="2135" spans="23:23" x14ac:dyDescent="0.25">
      <c r="W2135" s="1"/>
    </row>
    <row r="2136" spans="23:23" x14ac:dyDescent="0.25">
      <c r="W2136" s="1"/>
    </row>
    <row r="2137" spans="23:23" x14ac:dyDescent="0.25">
      <c r="W2137" s="1"/>
    </row>
    <row r="2138" spans="23:23" x14ac:dyDescent="0.25">
      <c r="W2138" s="1"/>
    </row>
    <row r="2139" spans="23:23" x14ac:dyDescent="0.25">
      <c r="W2139" s="1"/>
    </row>
    <row r="2140" spans="23:23" x14ac:dyDescent="0.25">
      <c r="W2140" s="1"/>
    </row>
    <row r="2141" spans="23:23" x14ac:dyDescent="0.25">
      <c r="W2141" s="1"/>
    </row>
    <row r="2142" spans="23:23" x14ac:dyDescent="0.25">
      <c r="W2142" s="1"/>
    </row>
    <row r="2143" spans="23:23" x14ac:dyDescent="0.25">
      <c r="W2143" s="1"/>
    </row>
    <row r="2144" spans="23:23" x14ac:dyDescent="0.25">
      <c r="W2144" s="1"/>
    </row>
    <row r="2145" spans="23:23" x14ac:dyDescent="0.25">
      <c r="W2145" s="1"/>
    </row>
    <row r="2146" spans="23:23" x14ac:dyDescent="0.25">
      <c r="W2146" s="1"/>
    </row>
    <row r="2147" spans="23:23" x14ac:dyDescent="0.25">
      <c r="W2147" s="1"/>
    </row>
    <row r="2148" spans="23:23" x14ac:dyDescent="0.25">
      <c r="W2148" s="1"/>
    </row>
    <row r="2149" spans="23:23" x14ac:dyDescent="0.25">
      <c r="W2149" s="1"/>
    </row>
    <row r="2150" spans="23:23" x14ac:dyDescent="0.25">
      <c r="W2150" s="1"/>
    </row>
    <row r="2151" spans="23:23" x14ac:dyDescent="0.25">
      <c r="W2151" s="1"/>
    </row>
    <row r="2152" spans="23:23" x14ac:dyDescent="0.25">
      <c r="W2152" s="1"/>
    </row>
    <row r="2153" spans="23:23" x14ac:dyDescent="0.25">
      <c r="W2153" s="1"/>
    </row>
    <row r="2154" spans="23:23" x14ac:dyDescent="0.25">
      <c r="W2154" s="1"/>
    </row>
    <row r="2155" spans="23:23" x14ac:dyDescent="0.25">
      <c r="W2155" s="1"/>
    </row>
    <row r="2156" spans="23:23" x14ac:dyDescent="0.25">
      <c r="W2156" s="1"/>
    </row>
    <row r="2157" spans="23:23" x14ac:dyDescent="0.25">
      <c r="W2157" s="1"/>
    </row>
    <row r="2158" spans="23:23" x14ac:dyDescent="0.25">
      <c r="W2158" s="1"/>
    </row>
    <row r="2159" spans="23:23" x14ac:dyDescent="0.25">
      <c r="W2159" s="1"/>
    </row>
    <row r="2160" spans="23:23" x14ac:dyDescent="0.25">
      <c r="W2160" s="1"/>
    </row>
    <row r="2161" spans="23:23" x14ac:dyDescent="0.25">
      <c r="W2161" s="1"/>
    </row>
    <row r="2162" spans="23:23" x14ac:dyDescent="0.25">
      <c r="W2162" s="1"/>
    </row>
    <row r="2163" spans="23:23" x14ac:dyDescent="0.25">
      <c r="W2163" s="1"/>
    </row>
    <row r="2164" spans="23:23" x14ac:dyDescent="0.25">
      <c r="W2164" s="1"/>
    </row>
    <row r="2165" spans="23:23" x14ac:dyDescent="0.25">
      <c r="W2165" s="1"/>
    </row>
    <row r="2166" spans="23:23" x14ac:dyDescent="0.25">
      <c r="W2166" s="1"/>
    </row>
    <row r="2167" spans="23:23" x14ac:dyDescent="0.25">
      <c r="W2167" s="1"/>
    </row>
    <row r="2168" spans="23:23" x14ac:dyDescent="0.25">
      <c r="W2168" s="1"/>
    </row>
    <row r="2169" spans="23:23" x14ac:dyDescent="0.25">
      <c r="W2169" s="1"/>
    </row>
    <row r="2170" spans="23:23" x14ac:dyDescent="0.25">
      <c r="W2170" s="1"/>
    </row>
    <row r="2171" spans="23:23" x14ac:dyDescent="0.25">
      <c r="W2171" s="1"/>
    </row>
    <row r="2172" spans="23:23" x14ac:dyDescent="0.25">
      <c r="W2172" s="1"/>
    </row>
    <row r="2173" spans="23:23" x14ac:dyDescent="0.25">
      <c r="W2173" s="1"/>
    </row>
    <row r="2174" spans="23:23" x14ac:dyDescent="0.25">
      <c r="W2174" s="1"/>
    </row>
    <row r="2175" spans="23:23" x14ac:dyDescent="0.25">
      <c r="W2175" s="1"/>
    </row>
    <row r="2176" spans="23:23" x14ac:dyDescent="0.25">
      <c r="W2176" s="1"/>
    </row>
    <row r="2177" spans="23:23" x14ac:dyDescent="0.25">
      <c r="W2177" s="1"/>
    </row>
    <row r="2178" spans="23:23" x14ac:dyDescent="0.25">
      <c r="W2178" s="1"/>
    </row>
    <row r="2179" spans="23:23" x14ac:dyDescent="0.25">
      <c r="W2179" s="1"/>
    </row>
    <row r="2180" spans="23:23" x14ac:dyDescent="0.25">
      <c r="W2180" s="1"/>
    </row>
    <row r="2181" spans="23:23" x14ac:dyDescent="0.25">
      <c r="W2181" s="1"/>
    </row>
    <row r="2182" spans="23:23" x14ac:dyDescent="0.25">
      <c r="W2182" s="1"/>
    </row>
    <row r="2183" spans="23:23" x14ac:dyDescent="0.25">
      <c r="W2183" s="1"/>
    </row>
    <row r="2184" spans="23:23" x14ac:dyDescent="0.25">
      <c r="W2184" s="1"/>
    </row>
    <row r="2185" spans="23:23" x14ac:dyDescent="0.25">
      <c r="W2185" s="1"/>
    </row>
    <row r="2186" spans="23:23" x14ac:dyDescent="0.25">
      <c r="W2186" s="1"/>
    </row>
    <row r="2187" spans="23:23" x14ac:dyDescent="0.25">
      <c r="W2187" s="1"/>
    </row>
    <row r="2188" spans="23:23" x14ac:dyDescent="0.25">
      <c r="W2188" s="1"/>
    </row>
    <row r="2189" spans="23:23" x14ac:dyDescent="0.25">
      <c r="W2189" s="1"/>
    </row>
    <row r="2190" spans="23:23" x14ac:dyDescent="0.25">
      <c r="W2190" s="1"/>
    </row>
    <row r="2191" spans="23:23" x14ac:dyDescent="0.25">
      <c r="W2191" s="1"/>
    </row>
    <row r="2192" spans="23:23" x14ac:dyDescent="0.25">
      <c r="W2192" s="1"/>
    </row>
    <row r="2193" spans="23:23" x14ac:dyDescent="0.25">
      <c r="W2193" s="1"/>
    </row>
    <row r="2194" spans="23:23" x14ac:dyDescent="0.25">
      <c r="W2194" s="1"/>
    </row>
    <row r="2195" spans="23:23" x14ac:dyDescent="0.25">
      <c r="W2195" s="1"/>
    </row>
    <row r="2196" spans="23:23" x14ac:dyDescent="0.25">
      <c r="W2196" s="1"/>
    </row>
    <row r="2197" spans="23:23" x14ac:dyDescent="0.25">
      <c r="W2197" s="1"/>
    </row>
    <row r="2198" spans="23:23" x14ac:dyDescent="0.25">
      <c r="W2198" s="1"/>
    </row>
    <row r="2199" spans="23:23" x14ac:dyDescent="0.25">
      <c r="W2199" s="1"/>
    </row>
    <row r="2200" spans="23:23" x14ac:dyDescent="0.25">
      <c r="W2200" s="1"/>
    </row>
    <row r="2201" spans="23:23" x14ac:dyDescent="0.25">
      <c r="W2201" s="1"/>
    </row>
    <row r="2202" spans="23:23" x14ac:dyDescent="0.25">
      <c r="W2202" s="1"/>
    </row>
    <row r="2203" spans="23:23" x14ac:dyDescent="0.25">
      <c r="W2203" s="1"/>
    </row>
    <row r="2204" spans="23:23" x14ac:dyDescent="0.25">
      <c r="W2204" s="1"/>
    </row>
    <row r="2205" spans="23:23" x14ac:dyDescent="0.25">
      <c r="W2205" s="1"/>
    </row>
    <row r="2206" spans="23:23" x14ac:dyDescent="0.25">
      <c r="W2206" s="1"/>
    </row>
    <row r="2207" spans="23:23" x14ac:dyDescent="0.25">
      <c r="W2207" s="1"/>
    </row>
    <row r="2208" spans="23:23" x14ac:dyDescent="0.25">
      <c r="W2208" s="1"/>
    </row>
    <row r="2209" spans="23:23" x14ac:dyDescent="0.25">
      <c r="W2209" s="1"/>
    </row>
    <row r="2210" spans="23:23" x14ac:dyDescent="0.25">
      <c r="W2210" s="1"/>
    </row>
    <row r="2211" spans="23:23" x14ac:dyDescent="0.25">
      <c r="W2211" s="1"/>
    </row>
    <row r="2212" spans="23:23" x14ac:dyDescent="0.25">
      <c r="W2212" s="1"/>
    </row>
    <row r="2213" spans="23:23" x14ac:dyDescent="0.25">
      <c r="W2213" s="1"/>
    </row>
    <row r="2214" spans="23:23" x14ac:dyDescent="0.25">
      <c r="W2214" s="1"/>
    </row>
    <row r="2215" spans="23:23" x14ac:dyDescent="0.25">
      <c r="W2215" s="1"/>
    </row>
    <row r="2216" spans="23:23" x14ac:dyDescent="0.25">
      <c r="W2216" s="1"/>
    </row>
    <row r="2217" spans="23:23" x14ac:dyDescent="0.25">
      <c r="W2217" s="1"/>
    </row>
    <row r="2218" spans="23:23" x14ac:dyDescent="0.25">
      <c r="W2218" s="1"/>
    </row>
    <row r="2219" spans="23:23" x14ac:dyDescent="0.25">
      <c r="W2219" s="1"/>
    </row>
    <row r="2220" spans="23:23" x14ac:dyDescent="0.25">
      <c r="W2220" s="1"/>
    </row>
    <row r="2221" spans="23:23" x14ac:dyDescent="0.25">
      <c r="W2221" s="1"/>
    </row>
    <row r="2222" spans="23:23" x14ac:dyDescent="0.25">
      <c r="W2222" s="1"/>
    </row>
    <row r="2223" spans="23:23" x14ac:dyDescent="0.25">
      <c r="W2223" s="1"/>
    </row>
    <row r="2224" spans="23:23" x14ac:dyDescent="0.25">
      <c r="W2224" s="1"/>
    </row>
    <row r="2225" spans="23:23" x14ac:dyDescent="0.25">
      <c r="W2225" s="1"/>
    </row>
    <row r="2226" spans="23:23" x14ac:dyDescent="0.25">
      <c r="W2226" s="1"/>
    </row>
    <row r="2227" spans="23:23" x14ac:dyDescent="0.25">
      <c r="W2227" s="1"/>
    </row>
    <row r="2228" spans="23:23" x14ac:dyDescent="0.25">
      <c r="W2228" s="1"/>
    </row>
    <row r="2229" spans="23:23" x14ac:dyDescent="0.25">
      <c r="W2229" s="1"/>
    </row>
    <row r="2230" spans="23:23" x14ac:dyDescent="0.25">
      <c r="W2230" s="1"/>
    </row>
    <row r="2231" spans="23:23" x14ac:dyDescent="0.25">
      <c r="W2231" s="1"/>
    </row>
    <row r="2232" spans="23:23" x14ac:dyDescent="0.25">
      <c r="W2232" s="1"/>
    </row>
    <row r="2233" spans="23:23" x14ac:dyDescent="0.25">
      <c r="W2233" s="1"/>
    </row>
    <row r="2234" spans="23:23" x14ac:dyDescent="0.25">
      <c r="W2234" s="1"/>
    </row>
    <row r="2235" spans="23:23" x14ac:dyDescent="0.25">
      <c r="W2235" s="1"/>
    </row>
    <row r="2236" spans="23:23" x14ac:dyDescent="0.25">
      <c r="W2236" s="1"/>
    </row>
    <row r="2237" spans="23:23" x14ac:dyDescent="0.25">
      <c r="W2237" s="1"/>
    </row>
    <row r="2238" spans="23:23" x14ac:dyDescent="0.25">
      <c r="W2238" s="1"/>
    </row>
    <row r="2239" spans="23:23" x14ac:dyDescent="0.25">
      <c r="W2239" s="1"/>
    </row>
    <row r="2240" spans="23:23" x14ac:dyDescent="0.25">
      <c r="W2240" s="1"/>
    </row>
    <row r="2241" spans="23:23" x14ac:dyDescent="0.25">
      <c r="W2241" s="1"/>
    </row>
    <row r="2242" spans="23:23" x14ac:dyDescent="0.25">
      <c r="W2242" s="1"/>
    </row>
    <row r="2243" spans="23:23" x14ac:dyDescent="0.25">
      <c r="W2243" s="1"/>
    </row>
    <row r="2244" spans="23:23" x14ac:dyDescent="0.25">
      <c r="W2244" s="1"/>
    </row>
    <row r="2245" spans="23:23" x14ac:dyDescent="0.25">
      <c r="W2245" s="1"/>
    </row>
    <row r="2246" spans="23:23" x14ac:dyDescent="0.25">
      <c r="W2246" s="1"/>
    </row>
    <row r="2247" spans="23:23" x14ac:dyDescent="0.25">
      <c r="W2247" s="1"/>
    </row>
    <row r="2248" spans="23:23" x14ac:dyDescent="0.25">
      <c r="W2248" s="1"/>
    </row>
    <row r="2249" spans="23:23" x14ac:dyDescent="0.25">
      <c r="W2249" s="1"/>
    </row>
    <row r="2250" spans="23:23" x14ac:dyDescent="0.25">
      <c r="W2250" s="1"/>
    </row>
    <row r="2251" spans="23:23" x14ac:dyDescent="0.25">
      <c r="W2251" s="1"/>
    </row>
    <row r="2252" spans="23:23" x14ac:dyDescent="0.25">
      <c r="W2252" s="1"/>
    </row>
    <row r="2253" spans="23:23" x14ac:dyDescent="0.25">
      <c r="W2253" s="1"/>
    </row>
    <row r="2254" spans="23:23" x14ac:dyDescent="0.25">
      <c r="W2254" s="1"/>
    </row>
    <row r="2255" spans="23:23" x14ac:dyDescent="0.25">
      <c r="W2255" s="1"/>
    </row>
    <row r="2256" spans="23:23" x14ac:dyDescent="0.25">
      <c r="W2256" s="1"/>
    </row>
    <row r="2257" spans="23:23" x14ac:dyDescent="0.25">
      <c r="W2257" s="1"/>
    </row>
    <row r="2258" spans="23:23" x14ac:dyDescent="0.25">
      <c r="W2258" s="1"/>
    </row>
    <row r="2259" spans="23:23" x14ac:dyDescent="0.25">
      <c r="W2259" s="1"/>
    </row>
    <row r="2260" spans="23:23" x14ac:dyDescent="0.25">
      <c r="W2260" s="1"/>
    </row>
    <row r="2261" spans="23:23" x14ac:dyDescent="0.25">
      <c r="W2261" s="1"/>
    </row>
    <row r="2262" spans="23:23" x14ac:dyDescent="0.25">
      <c r="W2262" s="1"/>
    </row>
    <row r="2263" spans="23:23" x14ac:dyDescent="0.25">
      <c r="W2263" s="1"/>
    </row>
    <row r="2264" spans="23:23" x14ac:dyDescent="0.25">
      <c r="W2264" s="1"/>
    </row>
    <row r="2265" spans="23:23" x14ac:dyDescent="0.25">
      <c r="W2265" s="1"/>
    </row>
    <row r="2266" spans="23:23" x14ac:dyDescent="0.25">
      <c r="W2266" s="1"/>
    </row>
    <row r="2267" spans="23:23" x14ac:dyDescent="0.25">
      <c r="W2267" s="1"/>
    </row>
    <row r="2268" spans="23:23" x14ac:dyDescent="0.25">
      <c r="W2268" s="1"/>
    </row>
    <row r="2269" spans="23:23" x14ac:dyDescent="0.25">
      <c r="W2269" s="1"/>
    </row>
    <row r="2270" spans="23:23" x14ac:dyDescent="0.25">
      <c r="W2270" s="1"/>
    </row>
    <row r="2271" spans="23:23" x14ac:dyDescent="0.25">
      <c r="W2271" s="1"/>
    </row>
    <row r="2272" spans="23:23" x14ac:dyDescent="0.25">
      <c r="W2272" s="1"/>
    </row>
    <row r="2273" spans="23:23" x14ac:dyDescent="0.25">
      <c r="W2273" s="1"/>
    </row>
    <row r="2274" spans="23:23" x14ac:dyDescent="0.25">
      <c r="W2274" s="1"/>
    </row>
    <row r="2275" spans="23:23" x14ac:dyDescent="0.25">
      <c r="W2275" s="1"/>
    </row>
    <row r="2276" spans="23:23" x14ac:dyDescent="0.25">
      <c r="W2276" s="1"/>
    </row>
    <row r="2277" spans="23:23" x14ac:dyDescent="0.25">
      <c r="W2277" s="1"/>
    </row>
    <row r="2278" spans="23:23" x14ac:dyDescent="0.25">
      <c r="W2278" s="1"/>
    </row>
    <row r="2279" spans="23:23" x14ac:dyDescent="0.25">
      <c r="W2279" s="1"/>
    </row>
    <row r="2280" spans="23:23" x14ac:dyDescent="0.25">
      <c r="W2280" s="1"/>
    </row>
    <row r="2281" spans="23:23" x14ac:dyDescent="0.25">
      <c r="W2281" s="1"/>
    </row>
    <row r="2282" spans="23:23" x14ac:dyDescent="0.25">
      <c r="W2282" s="1"/>
    </row>
    <row r="2283" spans="23:23" x14ac:dyDescent="0.25">
      <c r="W2283" s="1"/>
    </row>
    <row r="2284" spans="23:23" x14ac:dyDescent="0.25">
      <c r="W2284" s="1"/>
    </row>
    <row r="2285" spans="23:23" x14ac:dyDescent="0.25">
      <c r="W2285" s="1"/>
    </row>
    <row r="2286" spans="23:23" x14ac:dyDescent="0.25">
      <c r="W2286" s="1"/>
    </row>
    <row r="2287" spans="23:23" x14ac:dyDescent="0.25">
      <c r="W2287" s="1"/>
    </row>
    <row r="2288" spans="23:23" x14ac:dyDescent="0.25">
      <c r="W2288" s="1"/>
    </row>
    <row r="2289" spans="23:23" x14ac:dyDescent="0.25">
      <c r="W2289" s="1"/>
    </row>
    <row r="2290" spans="23:23" x14ac:dyDescent="0.25">
      <c r="W2290" s="1"/>
    </row>
    <row r="2291" spans="23:23" x14ac:dyDescent="0.25">
      <c r="W2291" s="1"/>
    </row>
    <row r="2292" spans="23:23" x14ac:dyDescent="0.25">
      <c r="W2292" s="1"/>
    </row>
    <row r="2293" spans="23:23" x14ac:dyDescent="0.25">
      <c r="W2293" s="1"/>
    </row>
    <row r="2294" spans="23:23" x14ac:dyDescent="0.25">
      <c r="W2294" s="1"/>
    </row>
    <row r="2295" spans="23:23" x14ac:dyDescent="0.25">
      <c r="W2295" s="1"/>
    </row>
    <row r="2296" spans="23:23" x14ac:dyDescent="0.25">
      <c r="W2296" s="1"/>
    </row>
    <row r="2297" spans="23:23" x14ac:dyDescent="0.25">
      <c r="W2297" s="1"/>
    </row>
    <row r="2298" spans="23:23" x14ac:dyDescent="0.25">
      <c r="W2298" s="1"/>
    </row>
    <row r="2299" spans="23:23" x14ac:dyDescent="0.25">
      <c r="W2299" s="1"/>
    </row>
    <row r="2300" spans="23:23" x14ac:dyDescent="0.25">
      <c r="W2300" s="1"/>
    </row>
    <row r="2301" spans="23:23" x14ac:dyDescent="0.25">
      <c r="W2301" s="1"/>
    </row>
    <row r="2302" spans="23:23" x14ac:dyDescent="0.25">
      <c r="W2302" s="1"/>
    </row>
    <row r="2303" spans="23:23" x14ac:dyDescent="0.25">
      <c r="W2303" s="1"/>
    </row>
    <row r="2304" spans="23:23" x14ac:dyDescent="0.25">
      <c r="W2304" s="1"/>
    </row>
    <row r="2305" spans="23:23" x14ac:dyDescent="0.25">
      <c r="W2305" s="1"/>
    </row>
    <row r="2306" spans="23:23" x14ac:dyDescent="0.25">
      <c r="W2306" s="1"/>
    </row>
    <row r="2307" spans="23:23" x14ac:dyDescent="0.25">
      <c r="W2307" s="1"/>
    </row>
    <row r="2308" spans="23:23" x14ac:dyDescent="0.25">
      <c r="W2308" s="1"/>
    </row>
    <row r="2309" spans="23:23" x14ac:dyDescent="0.25">
      <c r="W2309" s="1"/>
    </row>
    <row r="2310" spans="23:23" x14ac:dyDescent="0.25">
      <c r="W2310" s="1"/>
    </row>
    <row r="2311" spans="23:23" x14ac:dyDescent="0.25">
      <c r="W2311" s="1"/>
    </row>
    <row r="2312" spans="23:23" x14ac:dyDescent="0.25">
      <c r="W2312" s="1"/>
    </row>
    <row r="2313" spans="23:23" x14ac:dyDescent="0.25">
      <c r="W2313" s="1"/>
    </row>
    <row r="2314" spans="23:23" x14ac:dyDescent="0.25">
      <c r="W2314" s="1"/>
    </row>
    <row r="2315" spans="23:23" x14ac:dyDescent="0.25">
      <c r="W2315" s="1"/>
    </row>
    <row r="2316" spans="23:23" x14ac:dyDescent="0.25">
      <c r="W2316" s="1"/>
    </row>
    <row r="2317" spans="23:23" x14ac:dyDescent="0.25">
      <c r="W2317" s="1"/>
    </row>
    <row r="2318" spans="23:23" x14ac:dyDescent="0.25">
      <c r="W2318" s="1"/>
    </row>
    <row r="2319" spans="23:23" x14ac:dyDescent="0.25">
      <c r="W2319" s="1"/>
    </row>
    <row r="2320" spans="23:23" x14ac:dyDescent="0.25">
      <c r="W2320" s="1"/>
    </row>
    <row r="2321" spans="23:23" x14ac:dyDescent="0.25">
      <c r="W2321" s="1"/>
    </row>
    <row r="2322" spans="23:23" x14ac:dyDescent="0.25">
      <c r="W2322" s="1"/>
    </row>
    <row r="2323" spans="23:23" x14ac:dyDescent="0.25">
      <c r="W2323" s="1"/>
    </row>
    <row r="2324" spans="23:23" x14ac:dyDescent="0.25">
      <c r="W2324" s="1"/>
    </row>
    <row r="2325" spans="23:23" x14ac:dyDescent="0.25">
      <c r="W2325" s="1"/>
    </row>
    <row r="2326" spans="23:23" x14ac:dyDescent="0.25">
      <c r="W2326" s="1"/>
    </row>
    <row r="2327" spans="23:23" x14ac:dyDescent="0.25">
      <c r="W2327" s="1"/>
    </row>
    <row r="2328" spans="23:23" x14ac:dyDescent="0.25">
      <c r="W2328" s="1"/>
    </row>
    <row r="2329" spans="23:23" x14ac:dyDescent="0.25">
      <c r="W2329" s="1"/>
    </row>
    <row r="2330" spans="23:23" x14ac:dyDescent="0.25">
      <c r="W2330" s="1"/>
    </row>
    <row r="2331" spans="23:23" x14ac:dyDescent="0.25">
      <c r="W2331" s="1"/>
    </row>
    <row r="2332" spans="23:23" x14ac:dyDescent="0.25">
      <c r="W2332" s="1"/>
    </row>
    <row r="2333" spans="23:23" x14ac:dyDescent="0.25">
      <c r="W2333" s="1"/>
    </row>
    <row r="2334" spans="23:23" x14ac:dyDescent="0.25">
      <c r="W2334" s="1"/>
    </row>
    <row r="2335" spans="23:23" x14ac:dyDescent="0.25">
      <c r="W2335" s="1"/>
    </row>
    <row r="2336" spans="23:23" x14ac:dyDescent="0.25">
      <c r="W2336" s="1"/>
    </row>
    <row r="2337" spans="23:23" x14ac:dyDescent="0.25">
      <c r="W2337" s="1"/>
    </row>
    <row r="2338" spans="23:23" x14ac:dyDescent="0.25">
      <c r="W2338" s="1"/>
    </row>
    <row r="2339" spans="23:23" x14ac:dyDescent="0.25">
      <c r="W2339" s="1"/>
    </row>
    <row r="2340" spans="23:23" x14ac:dyDescent="0.25">
      <c r="W2340" s="1"/>
    </row>
    <row r="2341" spans="23:23" x14ac:dyDescent="0.25">
      <c r="W2341" s="1"/>
    </row>
    <row r="2342" spans="23:23" x14ac:dyDescent="0.25">
      <c r="W2342" s="1"/>
    </row>
    <row r="2343" spans="23:23" x14ac:dyDescent="0.25">
      <c r="W2343" s="1"/>
    </row>
    <row r="2344" spans="23:23" x14ac:dyDescent="0.25">
      <c r="W2344" s="1"/>
    </row>
    <row r="2345" spans="23:23" x14ac:dyDescent="0.25">
      <c r="W2345" s="1"/>
    </row>
    <row r="2346" spans="23:23" x14ac:dyDescent="0.25">
      <c r="W2346" s="1"/>
    </row>
    <row r="2347" spans="23:23" x14ac:dyDescent="0.25">
      <c r="W2347" s="1"/>
    </row>
    <row r="2348" spans="23:23" x14ac:dyDescent="0.25">
      <c r="W2348" s="1"/>
    </row>
    <row r="2349" spans="23:23" x14ac:dyDescent="0.25">
      <c r="W2349" s="1"/>
    </row>
    <row r="2350" spans="23:23" x14ac:dyDescent="0.25">
      <c r="W2350" s="1"/>
    </row>
    <row r="2351" spans="23:23" x14ac:dyDescent="0.25">
      <c r="W2351" s="1"/>
    </row>
    <row r="2352" spans="23:23" x14ac:dyDescent="0.25">
      <c r="W2352" s="1"/>
    </row>
    <row r="2353" spans="23:23" x14ac:dyDescent="0.25">
      <c r="W2353" s="1"/>
    </row>
    <row r="2354" spans="23:23" x14ac:dyDescent="0.25">
      <c r="W2354" s="1"/>
    </row>
    <row r="2355" spans="23:23" x14ac:dyDescent="0.25">
      <c r="W2355" s="1"/>
    </row>
    <row r="2356" spans="23:23" x14ac:dyDescent="0.25">
      <c r="W2356" s="1"/>
    </row>
  </sheetData>
  <sheetProtection password="CC23" sheet="1" objects="1" scenarios="1"/>
  <mergeCells count="45">
    <mergeCell ref="H40:L40"/>
    <mergeCell ref="H41:L41"/>
    <mergeCell ref="H42:L42"/>
    <mergeCell ref="H34:L34"/>
    <mergeCell ref="H35:L35"/>
    <mergeCell ref="H39:L39"/>
    <mergeCell ref="H38:L38"/>
    <mergeCell ref="H37:L37"/>
    <mergeCell ref="H36:L36"/>
    <mergeCell ref="A10:A11"/>
    <mergeCell ref="S10:S12"/>
    <mergeCell ref="C13:C19"/>
    <mergeCell ref="C21:C26"/>
    <mergeCell ref="B10:F11"/>
    <mergeCell ref="G12:L12"/>
    <mergeCell ref="M12:R12"/>
    <mergeCell ref="G11:L11"/>
    <mergeCell ref="M11:R11"/>
    <mergeCell ref="G10:R10"/>
    <mergeCell ref="D24:D26"/>
    <mergeCell ref="D21:D23"/>
    <mergeCell ref="D13:D16"/>
    <mergeCell ref="D17:D19"/>
    <mergeCell ref="C28:C32"/>
    <mergeCell ref="AD11:AD12"/>
    <mergeCell ref="D30:D32"/>
    <mergeCell ref="D28:D29"/>
    <mergeCell ref="A20:D20"/>
    <mergeCell ref="E20:F20"/>
    <mergeCell ref="A27:D27"/>
    <mergeCell ref="E27:F27"/>
    <mergeCell ref="X10:X12"/>
    <mergeCell ref="T10:T12"/>
    <mergeCell ref="U10:U12"/>
    <mergeCell ref="Y10:Z11"/>
    <mergeCell ref="AA11:AA12"/>
    <mergeCell ref="AC11:AC12"/>
    <mergeCell ref="AB11:AB12"/>
    <mergeCell ref="V10:W11"/>
    <mergeCell ref="G3:X8"/>
    <mergeCell ref="G20:W20"/>
    <mergeCell ref="G27:W27"/>
    <mergeCell ref="X27:AD27"/>
    <mergeCell ref="X20:AD20"/>
    <mergeCell ref="AA10:AD10"/>
  </mergeCells>
  <conditionalFormatting sqref="E27:G27 E28:W29 V29:V32">
    <cfRule type="expression" dxfId="24" priority="13">
      <formula>$G30="Regimen de Promocion No Aprobado"</formula>
    </cfRule>
  </conditionalFormatting>
  <conditionalFormatting sqref="E27:G27">
    <cfRule type="expression" dxfId="23" priority="9">
      <formula>$G$27="Regimen de Promoción Aprobado"</formula>
    </cfRule>
    <cfRule type="expression" dxfId="22" priority="10">
      <formula>$G$27="Regimen de Promoción No Aprobado"</formula>
    </cfRule>
  </conditionalFormatting>
  <conditionalFormatting sqref="E20:G20 X20">
    <cfRule type="expression" dxfId="21" priority="12">
      <formula>$G$20="Regimen de Promoción No Aprobado"</formula>
    </cfRule>
  </conditionalFormatting>
  <conditionalFormatting sqref="E13:W19 E21:W26 E28:W32">
    <cfRule type="expression" dxfId="20" priority="103">
      <formula>$W13="FALTA APROB"</formula>
    </cfRule>
    <cfRule type="expression" dxfId="19" priority="104">
      <formula>$V13="FALTA REG."</formula>
    </cfRule>
    <cfRule type="expression" dxfId="18" priority="105">
      <formula>$V13="REGULAR"</formula>
    </cfRule>
    <cfRule type="expression" dxfId="17" priority="106">
      <formula>$V13="CURSAR"</formula>
    </cfRule>
    <cfRule type="expression" dxfId="16" priority="107">
      <formula>$V13="APROBADA"</formula>
    </cfRule>
  </conditionalFormatting>
  <conditionalFormatting sqref="E20:W20">
    <cfRule type="expression" dxfId="15" priority="11">
      <formula>$G$20="Regimen de Promoción Aprobado"</formula>
    </cfRule>
  </conditionalFormatting>
  <conditionalFormatting sqref="E31:W32">
    <cfRule type="expression" dxfId="14" priority="109">
      <formula>#REF!="Regimen de Promocion No Aprobado"</formula>
    </cfRule>
  </conditionalFormatting>
  <conditionalFormatting sqref="E30:W30">
    <cfRule type="expression" dxfId="13" priority="123">
      <formula>#REF!="Regimen de Promocion No Aprobado"</formula>
    </cfRule>
  </conditionalFormatting>
  <conditionalFormatting sqref="Z28:Z32 Z13:Z19 Z21:Z26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8:AB32 AA13:AB19 AA21:AB26">
    <cfRule type="colorScale" priority="132">
      <colorScale>
        <cfvo type="min"/>
        <cfvo type="percentile" val="50"/>
        <cfvo type="max"/>
        <color theme="9" tint="0.39997558519241921"/>
        <color rgb="FFFFEB84"/>
        <color theme="5" tint="0.39997558519241921"/>
      </colorScale>
    </cfRule>
  </conditionalFormatting>
  <conditionalFormatting sqref="X13:X19 X21:X32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showRowColHeaders="0" zoomScaleNormal="100" workbookViewId="0">
      <selection activeCell="E5" sqref="E5"/>
    </sheetView>
  </sheetViews>
  <sheetFormatPr baseColWidth="10" defaultRowHeight="15" x14ac:dyDescent="0.25"/>
  <cols>
    <col min="1" max="1" width="6.7109375" customWidth="1"/>
    <col min="2" max="2" width="56.28515625" bestFit="1" customWidth="1"/>
    <col min="3" max="27" width="3.7109375" customWidth="1"/>
    <col min="28" max="28" width="5.5703125" hidden="1" customWidth="1"/>
    <col min="29" max="29" width="11.42578125" hidden="1" customWidth="1"/>
    <col min="30" max="30" width="12.5703125" hidden="1" customWidth="1"/>
    <col min="31" max="31" width="11.42578125" hidden="1" customWidth="1"/>
  </cols>
  <sheetData>
    <row r="1" spans="1:30" ht="15.75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73"/>
    </row>
    <row r="2" spans="1:30" ht="15.75" thickTop="1" x14ac:dyDescent="0.25">
      <c r="A2" s="74"/>
      <c r="B2" s="74"/>
      <c r="C2" s="7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73"/>
    </row>
    <row r="3" spans="1:30" ht="15.75" thickBot="1" x14ac:dyDescent="0.3">
      <c r="A3" s="21"/>
      <c r="B3" s="21"/>
      <c r="C3" s="21"/>
      <c r="D3" s="21"/>
      <c r="E3" s="21"/>
      <c r="F3" s="21"/>
      <c r="G3" s="21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</row>
    <row r="4" spans="1:30" ht="15.75" thickTop="1" x14ac:dyDescent="0.25">
      <c r="A4" s="21"/>
      <c r="B4" s="21"/>
      <c r="C4" s="21"/>
      <c r="D4" s="21"/>
      <c r="E4" s="21"/>
      <c r="F4" s="21"/>
      <c r="G4" s="21"/>
      <c r="H4" s="152" t="s">
        <v>74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4"/>
    </row>
    <row r="5" spans="1:30" ht="15.75" thickBot="1" x14ac:dyDescent="0.3">
      <c r="A5" s="21"/>
      <c r="B5" s="21"/>
      <c r="C5" s="21"/>
      <c r="D5" s="21"/>
      <c r="E5" s="21"/>
      <c r="F5" s="21"/>
      <c r="G5" s="21"/>
      <c r="H5" s="155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7"/>
    </row>
    <row r="6" spans="1:30" ht="15.75" thickTop="1" x14ac:dyDescent="0.25">
      <c r="A6" s="21"/>
      <c r="B6" s="21"/>
      <c r="C6" s="21"/>
      <c r="D6" s="21"/>
      <c r="E6" s="21"/>
      <c r="F6" s="21"/>
      <c r="G6" s="21"/>
      <c r="H6" s="77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74"/>
    </row>
    <row r="7" spans="1:30" ht="15.75" thickBot="1" x14ac:dyDescent="0.3">
      <c r="A7" s="21"/>
      <c r="B7" s="78"/>
      <c r="C7" s="78"/>
      <c r="D7" s="78"/>
      <c r="E7" s="78"/>
      <c r="F7" s="78"/>
      <c r="G7" s="78"/>
      <c r="H7" s="79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80"/>
    </row>
    <row r="8" spans="1:30" ht="15.75" thickTop="1" x14ac:dyDescent="0.25">
      <c r="A8" s="21"/>
      <c r="B8" s="158"/>
      <c r="C8" s="159"/>
      <c r="D8" s="159"/>
      <c r="E8" s="21"/>
      <c r="F8" s="21"/>
      <c r="G8" s="21"/>
      <c r="H8" s="160" t="s">
        <v>40</v>
      </c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1"/>
    </row>
    <row r="9" spans="1:30" ht="15.75" thickBot="1" x14ac:dyDescent="0.3">
      <c r="A9" s="21"/>
      <c r="B9" s="159"/>
      <c r="C9" s="159"/>
      <c r="D9" s="159"/>
      <c r="E9" s="21"/>
      <c r="F9" s="21"/>
      <c r="G9" s="21"/>
      <c r="H9" s="164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5"/>
    </row>
    <row r="10" spans="1:30" ht="15.75" customHeight="1" thickBot="1" x14ac:dyDescent="0.3">
      <c r="A10" s="160" t="s">
        <v>66</v>
      </c>
      <c r="B10" s="161"/>
      <c r="C10" s="169" t="s">
        <v>17</v>
      </c>
      <c r="D10" s="169"/>
      <c r="E10" s="169"/>
      <c r="F10" s="169"/>
      <c r="G10" s="169"/>
      <c r="H10" s="168" t="s">
        <v>36</v>
      </c>
      <c r="I10" s="168"/>
      <c r="J10" s="168"/>
      <c r="K10" s="168"/>
      <c r="L10" s="168"/>
      <c r="M10" s="168" t="s">
        <v>37</v>
      </c>
      <c r="N10" s="168"/>
      <c r="O10" s="168"/>
      <c r="P10" s="168"/>
      <c r="Q10" s="168"/>
      <c r="R10" s="168" t="s">
        <v>38</v>
      </c>
      <c r="S10" s="168"/>
      <c r="T10" s="168"/>
      <c r="U10" s="168"/>
      <c r="V10" s="168"/>
      <c r="W10" s="168" t="s">
        <v>39</v>
      </c>
      <c r="X10" s="168"/>
      <c r="Y10" s="168"/>
      <c r="Z10" s="168"/>
      <c r="AA10" s="168"/>
      <c r="AB10" s="171" t="s">
        <v>18</v>
      </c>
      <c r="AC10" s="170" t="s">
        <v>42</v>
      </c>
    </row>
    <row r="11" spans="1:30" ht="15.75" thickBot="1" x14ac:dyDescent="0.3">
      <c r="A11" s="162"/>
      <c r="B11" s="163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72"/>
      <c r="AC11" s="170"/>
    </row>
    <row r="12" spans="1:30" ht="15.75" customHeight="1" thickBot="1" x14ac:dyDescent="0.3">
      <c r="A12" s="164"/>
      <c r="B12" s="165"/>
      <c r="C12" s="105" t="s">
        <v>8</v>
      </c>
      <c r="D12" s="105"/>
      <c r="E12" s="105"/>
      <c r="F12" s="129" t="s">
        <v>16</v>
      </c>
      <c r="G12" s="129"/>
      <c r="H12" s="105" t="s">
        <v>8</v>
      </c>
      <c r="I12" s="105"/>
      <c r="J12" s="105"/>
      <c r="K12" s="129" t="s">
        <v>16</v>
      </c>
      <c r="L12" s="129"/>
      <c r="M12" s="105" t="s">
        <v>8</v>
      </c>
      <c r="N12" s="105"/>
      <c r="O12" s="105"/>
      <c r="P12" s="129" t="s">
        <v>16</v>
      </c>
      <c r="Q12" s="129"/>
      <c r="R12" s="105" t="s">
        <v>8</v>
      </c>
      <c r="S12" s="105"/>
      <c r="T12" s="105"/>
      <c r="U12" s="129" t="s">
        <v>16</v>
      </c>
      <c r="V12" s="129"/>
      <c r="W12" s="105" t="s">
        <v>8</v>
      </c>
      <c r="X12" s="105"/>
      <c r="Y12" s="105"/>
      <c r="Z12" s="129" t="s">
        <v>16</v>
      </c>
      <c r="AA12" s="129"/>
      <c r="AB12" s="173"/>
      <c r="AC12" s="170"/>
    </row>
    <row r="13" spans="1:30" ht="15.75" thickBot="1" x14ac:dyDescent="0.3">
      <c r="A13" s="31">
        <v>1</v>
      </c>
      <c r="B13" s="31" t="s">
        <v>76</v>
      </c>
      <c r="C13" s="62"/>
      <c r="D13" s="63"/>
      <c r="E13" s="64"/>
      <c r="F13" s="65"/>
      <c r="G13" s="66"/>
      <c r="H13" s="62"/>
      <c r="I13" s="63"/>
      <c r="J13" s="64"/>
      <c r="K13" s="65"/>
      <c r="L13" s="66"/>
      <c r="M13" s="62"/>
      <c r="N13" s="63"/>
      <c r="O13" s="64"/>
      <c r="P13" s="65"/>
      <c r="Q13" s="66"/>
      <c r="R13" s="62"/>
      <c r="S13" s="63"/>
      <c r="T13" s="64"/>
      <c r="U13" s="65"/>
      <c r="V13" s="66"/>
      <c r="W13" s="62"/>
      <c r="X13" s="63"/>
      <c r="Y13" s="64"/>
      <c r="Z13" s="65"/>
      <c r="AA13" s="66"/>
      <c r="AB13" s="8" t="str">
        <f t="shared" ref="AB13:AB30" si="0">IF(C13="","",AVERAGEIF(C13:AA13,"&gt;0",C13:AA13))</f>
        <v/>
      </c>
      <c r="AC13">
        <f>COUNTIF(C13:AA13,"&lt;=5")</f>
        <v>0</v>
      </c>
      <c r="AD13" s="4" t="str">
        <f>IF(Materias!T13=1,"Aprobada",IF(Materias!S13=1,"Regular",IF(Materias!V13="Cursar","Cursar","Falta Reg")))</f>
        <v>Cursar</v>
      </c>
    </row>
    <row r="14" spans="1:30" ht="15.75" thickBot="1" x14ac:dyDescent="0.3">
      <c r="A14" s="35">
        <v>2</v>
      </c>
      <c r="B14" s="35" t="s">
        <v>77</v>
      </c>
      <c r="C14" s="67"/>
      <c r="D14" s="68"/>
      <c r="E14" s="69"/>
      <c r="F14" s="67"/>
      <c r="G14" s="69"/>
      <c r="H14" s="67"/>
      <c r="I14" s="68"/>
      <c r="J14" s="69"/>
      <c r="K14" s="67"/>
      <c r="L14" s="69"/>
      <c r="M14" s="67"/>
      <c r="N14" s="68"/>
      <c r="O14" s="69"/>
      <c r="P14" s="67"/>
      <c r="Q14" s="69"/>
      <c r="R14" s="67"/>
      <c r="S14" s="68"/>
      <c r="T14" s="69"/>
      <c r="U14" s="67"/>
      <c r="V14" s="69"/>
      <c r="W14" s="67"/>
      <c r="X14" s="68"/>
      <c r="Y14" s="69"/>
      <c r="Z14" s="67"/>
      <c r="AA14" s="69"/>
      <c r="AB14" s="9" t="str">
        <f t="shared" si="0"/>
        <v/>
      </c>
      <c r="AC14">
        <f t="shared" ref="AC14:AC30" si="1">COUNTIF(C14:AA14,"&lt;=5")</f>
        <v>0</v>
      </c>
      <c r="AD14" t="str">
        <f>IF(Materias!T14=1,"Aprobada",IF(Materias!S14=1,"Regular",IF(Materias!V14="Cursar","Cursar","Falta Reg")))</f>
        <v>Cursar</v>
      </c>
    </row>
    <row r="15" spans="1:30" ht="15.75" thickBot="1" x14ac:dyDescent="0.3">
      <c r="A15" s="35">
        <v>3</v>
      </c>
      <c r="B15" s="35" t="s">
        <v>81</v>
      </c>
      <c r="C15" s="67"/>
      <c r="D15" s="68"/>
      <c r="E15" s="69"/>
      <c r="F15" s="67"/>
      <c r="G15" s="69"/>
      <c r="H15" s="67"/>
      <c r="I15" s="68"/>
      <c r="J15" s="69"/>
      <c r="K15" s="67"/>
      <c r="L15" s="69"/>
      <c r="M15" s="67"/>
      <c r="N15" s="68"/>
      <c r="O15" s="69"/>
      <c r="P15" s="67"/>
      <c r="Q15" s="69"/>
      <c r="R15" s="67"/>
      <c r="S15" s="68"/>
      <c r="T15" s="69"/>
      <c r="U15" s="67"/>
      <c r="V15" s="69"/>
      <c r="W15" s="67"/>
      <c r="X15" s="68"/>
      <c r="Y15" s="69"/>
      <c r="Z15" s="67"/>
      <c r="AA15" s="69"/>
      <c r="AB15" s="9" t="str">
        <f t="shared" si="0"/>
        <v/>
      </c>
      <c r="AC15">
        <f t="shared" si="1"/>
        <v>0</v>
      </c>
      <c r="AD15" t="str">
        <f>IF(Materias!T15=1,"Aprobada",IF(Materias!S15=1,"Regular",IF(Materias!V15="Cursar","Cursar","Falta Reg")))</f>
        <v>Cursar</v>
      </c>
    </row>
    <row r="16" spans="1:30" ht="15.75" thickBot="1" x14ac:dyDescent="0.3">
      <c r="A16" s="35">
        <v>4</v>
      </c>
      <c r="B16" s="35" t="s">
        <v>90</v>
      </c>
      <c r="C16" s="67"/>
      <c r="D16" s="68"/>
      <c r="E16" s="69"/>
      <c r="F16" s="67"/>
      <c r="G16" s="69"/>
      <c r="H16" s="67"/>
      <c r="I16" s="68"/>
      <c r="J16" s="69"/>
      <c r="K16" s="67"/>
      <c r="L16" s="69"/>
      <c r="M16" s="67"/>
      <c r="N16" s="68"/>
      <c r="O16" s="69"/>
      <c r="P16" s="67"/>
      <c r="Q16" s="69"/>
      <c r="R16" s="67"/>
      <c r="S16" s="68"/>
      <c r="T16" s="69"/>
      <c r="U16" s="67"/>
      <c r="V16" s="69"/>
      <c r="W16" s="67"/>
      <c r="X16" s="68"/>
      <c r="Y16" s="69"/>
      <c r="Z16" s="67"/>
      <c r="AA16" s="69"/>
      <c r="AB16" s="9" t="str">
        <f t="shared" si="0"/>
        <v/>
      </c>
      <c r="AC16">
        <f t="shared" si="1"/>
        <v>0</v>
      </c>
      <c r="AD16" t="str">
        <f>IF(Materias!T16=1,"Aprobada",IF(Materias!S16=1,"Regular",IF(Materias!V16="Cursar","Cursar","Falta Reg")))</f>
        <v>Cursar</v>
      </c>
    </row>
    <row r="17" spans="1:31" ht="15.75" thickBot="1" x14ac:dyDescent="0.3">
      <c r="A17" s="35">
        <v>5</v>
      </c>
      <c r="B17" s="35" t="s">
        <v>78</v>
      </c>
      <c r="C17" s="67"/>
      <c r="D17" s="68"/>
      <c r="E17" s="69"/>
      <c r="F17" s="67"/>
      <c r="G17" s="69"/>
      <c r="H17" s="67"/>
      <c r="I17" s="68"/>
      <c r="J17" s="69"/>
      <c r="K17" s="67"/>
      <c r="L17" s="69"/>
      <c r="M17" s="67"/>
      <c r="N17" s="68"/>
      <c r="O17" s="69"/>
      <c r="P17" s="67"/>
      <c r="Q17" s="69"/>
      <c r="R17" s="67"/>
      <c r="S17" s="68"/>
      <c r="T17" s="69"/>
      <c r="U17" s="67"/>
      <c r="V17" s="69"/>
      <c r="W17" s="67"/>
      <c r="X17" s="68"/>
      <c r="Y17" s="69"/>
      <c r="Z17" s="67"/>
      <c r="AA17" s="69"/>
      <c r="AB17" s="9" t="str">
        <f t="shared" si="0"/>
        <v/>
      </c>
      <c r="AC17">
        <f t="shared" si="1"/>
        <v>0</v>
      </c>
      <c r="AD17" t="str">
        <f>IF(Materias!T17=1,"Aprobada",IF(Materias!S17=1,"Regular",IF(Materias!V17="Cursar","Cursar","Falta Reg")))</f>
        <v>Cursar</v>
      </c>
    </row>
    <row r="18" spans="1:31" ht="15.75" thickBot="1" x14ac:dyDescent="0.3">
      <c r="A18" s="35">
        <v>6</v>
      </c>
      <c r="B18" s="35" t="s">
        <v>80</v>
      </c>
      <c r="C18" s="67"/>
      <c r="D18" s="68"/>
      <c r="E18" s="69"/>
      <c r="F18" s="67"/>
      <c r="G18" s="69"/>
      <c r="H18" s="67"/>
      <c r="I18" s="68"/>
      <c r="J18" s="69"/>
      <c r="K18" s="67"/>
      <c r="L18" s="69"/>
      <c r="M18" s="67"/>
      <c r="N18" s="68"/>
      <c r="O18" s="69"/>
      <c r="P18" s="67"/>
      <c r="Q18" s="69"/>
      <c r="R18" s="67"/>
      <c r="S18" s="68"/>
      <c r="T18" s="69"/>
      <c r="U18" s="67"/>
      <c r="V18" s="69"/>
      <c r="W18" s="67"/>
      <c r="X18" s="68"/>
      <c r="Y18" s="69"/>
      <c r="Z18" s="67"/>
      <c r="AA18" s="69"/>
      <c r="AB18" s="9" t="str">
        <f t="shared" si="0"/>
        <v/>
      </c>
      <c r="AC18">
        <f t="shared" si="1"/>
        <v>0</v>
      </c>
      <c r="AD18" t="str">
        <f>IF(Materias!T18=1,"Aprobada",IF(Materias!S18=1,"Regular",IF(Materias!V18="Cursar","Cursar","Falta Reg")))</f>
        <v>Cursar</v>
      </c>
    </row>
    <row r="19" spans="1:31" ht="15.75" thickBot="1" x14ac:dyDescent="0.3">
      <c r="A19" s="39">
        <v>7</v>
      </c>
      <c r="B19" s="39" t="s">
        <v>79</v>
      </c>
      <c r="C19" s="70"/>
      <c r="D19" s="71"/>
      <c r="E19" s="72"/>
      <c r="F19" s="70"/>
      <c r="G19" s="72"/>
      <c r="H19" s="70"/>
      <c r="I19" s="71"/>
      <c r="J19" s="72"/>
      <c r="K19" s="70"/>
      <c r="L19" s="72"/>
      <c r="M19" s="70"/>
      <c r="N19" s="71"/>
      <c r="O19" s="72"/>
      <c r="P19" s="70"/>
      <c r="Q19" s="72"/>
      <c r="R19" s="70"/>
      <c r="S19" s="71"/>
      <c r="T19" s="72"/>
      <c r="U19" s="70"/>
      <c r="V19" s="72"/>
      <c r="W19" s="70"/>
      <c r="X19" s="71"/>
      <c r="Y19" s="72"/>
      <c r="Z19" s="70"/>
      <c r="AA19" s="72"/>
      <c r="AB19" s="9" t="str">
        <f t="shared" si="0"/>
        <v/>
      </c>
      <c r="AC19">
        <f t="shared" si="1"/>
        <v>0</v>
      </c>
      <c r="AD19" t="str">
        <f>IF(Materias!T19=1,"Aprobada",IF(Materias!S19=1,"Regular",IF(Materias!V19="Cursar","Cursar","Falta Reg")))</f>
        <v>Cursar</v>
      </c>
    </row>
    <row r="20" spans="1:31" ht="15.75" thickBot="1" x14ac:dyDescent="0.3">
      <c r="A20" s="31">
        <v>8</v>
      </c>
      <c r="B20" s="31" t="s">
        <v>82</v>
      </c>
      <c r="C20" s="62"/>
      <c r="D20" s="63"/>
      <c r="E20" s="64"/>
      <c r="F20" s="65"/>
      <c r="G20" s="66"/>
      <c r="H20" s="62"/>
      <c r="I20" s="63"/>
      <c r="J20" s="64"/>
      <c r="K20" s="65"/>
      <c r="L20" s="66"/>
      <c r="M20" s="62"/>
      <c r="N20" s="63"/>
      <c r="O20" s="64"/>
      <c r="P20" s="65"/>
      <c r="Q20" s="66"/>
      <c r="R20" s="62"/>
      <c r="S20" s="63"/>
      <c r="T20" s="64"/>
      <c r="U20" s="65"/>
      <c r="V20" s="66"/>
      <c r="W20" s="62"/>
      <c r="X20" s="63"/>
      <c r="Y20" s="64"/>
      <c r="Z20" s="65"/>
      <c r="AA20" s="66"/>
      <c r="AB20" s="9" t="str">
        <f t="shared" si="0"/>
        <v/>
      </c>
      <c r="AC20">
        <f t="shared" si="1"/>
        <v>0</v>
      </c>
      <c r="AD20" t="str">
        <f>IF(Materias!T20=1,"Aprobada",IF(Materias!S20=1,"Regular",IF(Materias!V20="Cursar","Cursar","Falta Reg")))</f>
        <v>Falta Reg</v>
      </c>
      <c r="AE20" t="str">
        <f>IF(Materias!W21="FALTA APROB","Falta Aprob","")</f>
        <v/>
      </c>
    </row>
    <row r="21" spans="1:31" ht="15.75" thickBot="1" x14ac:dyDescent="0.3">
      <c r="A21" s="35">
        <v>9</v>
      </c>
      <c r="B21" s="35" t="s">
        <v>89</v>
      </c>
      <c r="C21" s="67"/>
      <c r="D21" s="68"/>
      <c r="E21" s="69"/>
      <c r="F21" s="67"/>
      <c r="G21" s="69"/>
      <c r="H21" s="67"/>
      <c r="I21" s="68"/>
      <c r="J21" s="69"/>
      <c r="K21" s="67"/>
      <c r="L21" s="69"/>
      <c r="M21" s="67"/>
      <c r="N21" s="68"/>
      <c r="O21" s="69"/>
      <c r="P21" s="67"/>
      <c r="Q21" s="69"/>
      <c r="R21" s="67"/>
      <c r="S21" s="68"/>
      <c r="T21" s="69"/>
      <c r="U21" s="67"/>
      <c r="V21" s="69"/>
      <c r="W21" s="67"/>
      <c r="X21" s="68"/>
      <c r="Y21" s="69"/>
      <c r="Z21" s="67"/>
      <c r="AA21" s="69"/>
      <c r="AB21" s="9" t="str">
        <f t="shared" si="0"/>
        <v/>
      </c>
      <c r="AC21">
        <f t="shared" si="1"/>
        <v>0</v>
      </c>
      <c r="AD21" t="str">
        <f>IF(Materias!T21=1,"Aprobada",IF(Materias!S21=1,"Regular",IF(Materias!V21="Cursar","Cursar","Falta Reg")))</f>
        <v>Falta Reg</v>
      </c>
      <c r="AE21" t="str">
        <f>IF(Materias!W22="FALTA APROB","Falta Aprob","")</f>
        <v/>
      </c>
    </row>
    <row r="22" spans="1:31" ht="15.75" thickBot="1" x14ac:dyDescent="0.3">
      <c r="A22" s="35">
        <v>10</v>
      </c>
      <c r="B22" s="35" t="s">
        <v>83</v>
      </c>
      <c r="C22" s="67"/>
      <c r="D22" s="68"/>
      <c r="E22" s="69"/>
      <c r="F22" s="67"/>
      <c r="G22" s="69"/>
      <c r="H22" s="67"/>
      <c r="I22" s="68"/>
      <c r="J22" s="69"/>
      <c r="K22" s="67"/>
      <c r="L22" s="69"/>
      <c r="M22" s="67"/>
      <c r="N22" s="68"/>
      <c r="O22" s="69"/>
      <c r="P22" s="67"/>
      <c r="Q22" s="69"/>
      <c r="R22" s="67"/>
      <c r="S22" s="68"/>
      <c r="T22" s="69"/>
      <c r="U22" s="67"/>
      <c r="V22" s="69"/>
      <c r="W22" s="67"/>
      <c r="X22" s="68"/>
      <c r="Y22" s="69"/>
      <c r="Z22" s="67"/>
      <c r="AA22" s="69"/>
      <c r="AB22" s="9" t="str">
        <f t="shared" si="0"/>
        <v/>
      </c>
      <c r="AC22">
        <f t="shared" si="1"/>
        <v>0</v>
      </c>
      <c r="AD22" t="str">
        <f>IF(Materias!T22=1,"Aprobada",IF(Materias!S22=1,"Regular",IF(Materias!V22="Cursar","Cursar","Falta Reg")))</f>
        <v>Falta Reg</v>
      </c>
      <c r="AE22" t="str">
        <f>IF(Materias!W23="FALTA APROB","Falta Aprob","")</f>
        <v/>
      </c>
    </row>
    <row r="23" spans="1:31" ht="15.75" thickBot="1" x14ac:dyDescent="0.3">
      <c r="A23" s="35">
        <v>11</v>
      </c>
      <c r="B23" s="35" t="s">
        <v>84</v>
      </c>
      <c r="C23" s="67"/>
      <c r="D23" s="68"/>
      <c r="E23" s="69"/>
      <c r="F23" s="67"/>
      <c r="G23" s="69"/>
      <c r="H23" s="67"/>
      <c r="I23" s="68"/>
      <c r="J23" s="69"/>
      <c r="K23" s="67"/>
      <c r="L23" s="69"/>
      <c r="M23" s="67"/>
      <c r="N23" s="68"/>
      <c r="O23" s="69"/>
      <c r="P23" s="67"/>
      <c r="Q23" s="69"/>
      <c r="R23" s="67"/>
      <c r="S23" s="68"/>
      <c r="T23" s="69"/>
      <c r="U23" s="67"/>
      <c r="V23" s="69"/>
      <c r="W23" s="67"/>
      <c r="X23" s="68"/>
      <c r="Y23" s="69"/>
      <c r="Z23" s="67"/>
      <c r="AA23" s="69"/>
      <c r="AB23" s="9" t="str">
        <f t="shared" si="0"/>
        <v/>
      </c>
      <c r="AC23">
        <f t="shared" si="1"/>
        <v>0</v>
      </c>
      <c r="AD23" t="str">
        <f>IF(Materias!T23=1,"Aprobada",IF(Materias!S23=1,"Regular",IF(Materias!V23="Cursar","Cursar","Falta Reg")))</f>
        <v>Falta Reg</v>
      </c>
      <c r="AE23" t="str">
        <f>IF(Materias!W24="FALTA APROB","Falta Aprob","")</f>
        <v/>
      </c>
    </row>
    <row r="24" spans="1:31" ht="15.75" thickBot="1" x14ac:dyDescent="0.3">
      <c r="A24" s="35">
        <v>12</v>
      </c>
      <c r="B24" s="35" t="s">
        <v>85</v>
      </c>
      <c r="C24" s="67"/>
      <c r="D24" s="68"/>
      <c r="E24" s="69"/>
      <c r="F24" s="67"/>
      <c r="G24" s="69"/>
      <c r="H24" s="67"/>
      <c r="I24" s="68"/>
      <c r="J24" s="69"/>
      <c r="K24" s="67"/>
      <c r="L24" s="69"/>
      <c r="M24" s="67"/>
      <c r="N24" s="68"/>
      <c r="O24" s="69"/>
      <c r="P24" s="67"/>
      <c r="Q24" s="69"/>
      <c r="R24" s="67"/>
      <c r="S24" s="68"/>
      <c r="T24" s="69"/>
      <c r="U24" s="67"/>
      <c r="V24" s="69"/>
      <c r="W24" s="67"/>
      <c r="X24" s="68"/>
      <c r="Y24" s="69"/>
      <c r="Z24" s="67"/>
      <c r="AA24" s="69"/>
      <c r="AB24" s="9" t="str">
        <f t="shared" si="0"/>
        <v/>
      </c>
      <c r="AC24">
        <f t="shared" si="1"/>
        <v>0</v>
      </c>
      <c r="AD24" t="str">
        <f>IF(Materias!T24=1,"Aprobada",IF(Materias!S24=1,"Regular",IF(Materias!V24="Cursar","Cursar","Falta Reg")))</f>
        <v>Cursar</v>
      </c>
      <c r="AE24" t="str">
        <f>IF(Materias!W25="FALTA APROB","Falta Aprob","")</f>
        <v/>
      </c>
    </row>
    <row r="25" spans="1:31" ht="15.75" thickBot="1" x14ac:dyDescent="0.3">
      <c r="A25" s="35">
        <v>13</v>
      </c>
      <c r="B25" s="35" t="s">
        <v>86</v>
      </c>
      <c r="C25" s="67"/>
      <c r="D25" s="68"/>
      <c r="E25" s="69"/>
      <c r="F25" s="67"/>
      <c r="G25" s="69"/>
      <c r="H25" s="67"/>
      <c r="I25" s="68"/>
      <c r="J25" s="69"/>
      <c r="K25" s="67"/>
      <c r="L25" s="69"/>
      <c r="M25" s="67"/>
      <c r="N25" s="68"/>
      <c r="O25" s="69"/>
      <c r="P25" s="67"/>
      <c r="Q25" s="69"/>
      <c r="R25" s="67"/>
      <c r="S25" s="68"/>
      <c r="T25" s="69"/>
      <c r="U25" s="67"/>
      <c r="V25" s="69"/>
      <c r="W25" s="67"/>
      <c r="X25" s="68"/>
      <c r="Y25" s="69"/>
      <c r="Z25" s="67"/>
      <c r="AA25" s="69"/>
      <c r="AB25" s="9" t="str">
        <f t="shared" si="0"/>
        <v/>
      </c>
      <c r="AC25">
        <f t="shared" si="1"/>
        <v>0</v>
      </c>
      <c r="AD25" t="str">
        <f>IF(Materias!T25=1,"Aprobada",IF(Materias!S25=1,"Regular",IF(Materias!V25="Cursar","Cursar","Falta Reg")))</f>
        <v>Falta Reg</v>
      </c>
      <c r="AE25" t="str">
        <f>IF(Materias!W26="FALTA APROB","Falta Aprob","")</f>
        <v/>
      </c>
    </row>
    <row r="26" spans="1:31" ht="15.75" thickBot="1" x14ac:dyDescent="0.3">
      <c r="A26" s="31">
        <v>14</v>
      </c>
      <c r="B26" s="31" t="s">
        <v>87</v>
      </c>
      <c r="C26" s="62"/>
      <c r="D26" s="63"/>
      <c r="E26" s="64"/>
      <c r="F26" s="65"/>
      <c r="G26" s="66"/>
      <c r="H26" s="62"/>
      <c r="I26" s="63"/>
      <c r="J26" s="64"/>
      <c r="K26" s="65"/>
      <c r="L26" s="66"/>
      <c r="M26" s="62"/>
      <c r="N26" s="63"/>
      <c r="O26" s="64"/>
      <c r="P26" s="65"/>
      <c r="Q26" s="66"/>
      <c r="R26" s="62"/>
      <c r="S26" s="63"/>
      <c r="T26" s="64"/>
      <c r="U26" s="65"/>
      <c r="V26" s="66"/>
      <c r="W26" s="62"/>
      <c r="X26" s="63"/>
      <c r="Y26" s="64"/>
      <c r="Z26" s="65"/>
      <c r="AA26" s="66"/>
      <c r="AB26" s="9" t="str">
        <f t="shared" si="0"/>
        <v/>
      </c>
      <c r="AC26">
        <f t="shared" si="1"/>
        <v>0</v>
      </c>
      <c r="AD26" t="str">
        <f>IF(Materias!T26=1,"Aprobada",IF(Materias!S26=1,"Regular",IF(Materias!V26="Cursar","Cursar","Falta Reg")))</f>
        <v>Falta Reg</v>
      </c>
      <c r="AE26" t="str">
        <f>IF(Materias!W28="FALTA APROB","Falta Aprob","")</f>
        <v/>
      </c>
    </row>
    <row r="27" spans="1:31" ht="15.75" thickBot="1" x14ac:dyDescent="0.3">
      <c r="A27" s="35">
        <v>15</v>
      </c>
      <c r="B27" s="35" t="s">
        <v>91</v>
      </c>
      <c r="C27" s="67"/>
      <c r="D27" s="68"/>
      <c r="E27" s="69"/>
      <c r="F27" s="67"/>
      <c r="G27" s="69"/>
      <c r="H27" s="67"/>
      <c r="I27" s="68"/>
      <c r="J27" s="69"/>
      <c r="K27" s="67"/>
      <c r="L27" s="69"/>
      <c r="M27" s="67"/>
      <c r="N27" s="68"/>
      <c r="O27" s="69"/>
      <c r="P27" s="67"/>
      <c r="Q27" s="69"/>
      <c r="R27" s="67"/>
      <c r="S27" s="68"/>
      <c r="T27" s="69"/>
      <c r="U27" s="67"/>
      <c r="V27" s="69"/>
      <c r="W27" s="67"/>
      <c r="X27" s="68"/>
      <c r="Y27" s="69"/>
      <c r="Z27" s="67"/>
      <c r="AA27" s="69"/>
      <c r="AB27" s="9" t="str">
        <f t="shared" si="0"/>
        <v/>
      </c>
      <c r="AC27">
        <f t="shared" si="1"/>
        <v>0</v>
      </c>
      <c r="AD27" t="str">
        <f>IF(Materias!T27=1,"Aprobada",IF(Materias!S27=1,"Regular",IF(Materias!V27="Cursar","Cursar","Falta Reg")))</f>
        <v>Falta Reg</v>
      </c>
      <c r="AE27" t="str">
        <f>IF(Materias!W29="FALTA APROB","Falta Aprob","")</f>
        <v/>
      </c>
    </row>
    <row r="28" spans="1:31" ht="15.75" thickBot="1" x14ac:dyDescent="0.3">
      <c r="A28" s="35">
        <v>16</v>
      </c>
      <c r="B28" s="35" t="s">
        <v>88</v>
      </c>
      <c r="C28" s="67"/>
      <c r="D28" s="68"/>
      <c r="E28" s="69"/>
      <c r="F28" s="67"/>
      <c r="G28" s="69"/>
      <c r="H28" s="67"/>
      <c r="I28" s="68"/>
      <c r="J28" s="69"/>
      <c r="K28" s="67"/>
      <c r="L28" s="69"/>
      <c r="M28" s="67"/>
      <c r="N28" s="68"/>
      <c r="O28" s="69"/>
      <c r="P28" s="67"/>
      <c r="Q28" s="69"/>
      <c r="R28" s="67"/>
      <c r="S28" s="68"/>
      <c r="T28" s="69"/>
      <c r="U28" s="67"/>
      <c r="V28" s="69"/>
      <c r="W28" s="67"/>
      <c r="X28" s="68"/>
      <c r="Y28" s="69"/>
      <c r="Z28" s="67"/>
      <c r="AA28" s="69"/>
      <c r="AB28" s="9" t="str">
        <f t="shared" si="0"/>
        <v/>
      </c>
      <c r="AC28">
        <f t="shared" si="1"/>
        <v>0</v>
      </c>
      <c r="AD28" t="str">
        <f>IF(Materias!T28=1,"Aprobada",IF(Materias!S28=1,"Regular",IF(Materias!V28="Cursar","Cursar","Falta Reg")))</f>
        <v>Falta Reg</v>
      </c>
      <c r="AE28" t="str">
        <f>IF(Materias!W30="FALTA APROB","Falta Aprob","")</f>
        <v/>
      </c>
    </row>
    <row r="29" spans="1:31" ht="15.75" thickBot="1" x14ac:dyDescent="0.3">
      <c r="A29" s="35">
        <v>17</v>
      </c>
      <c r="B29" s="35" t="s">
        <v>92</v>
      </c>
      <c r="C29" s="67"/>
      <c r="D29" s="68"/>
      <c r="E29" s="69"/>
      <c r="F29" s="67"/>
      <c r="G29" s="69"/>
      <c r="H29" s="67"/>
      <c r="I29" s="68"/>
      <c r="J29" s="69"/>
      <c r="K29" s="67"/>
      <c r="L29" s="69"/>
      <c r="M29" s="67"/>
      <c r="N29" s="68"/>
      <c r="O29" s="69"/>
      <c r="P29" s="67"/>
      <c r="Q29" s="69"/>
      <c r="R29" s="67"/>
      <c r="S29" s="68"/>
      <c r="T29" s="69"/>
      <c r="U29" s="67"/>
      <c r="V29" s="69"/>
      <c r="W29" s="67"/>
      <c r="X29" s="68"/>
      <c r="Y29" s="69"/>
      <c r="Z29" s="67"/>
      <c r="AA29" s="69"/>
      <c r="AB29" s="9" t="str">
        <f t="shared" si="0"/>
        <v/>
      </c>
      <c r="AC29">
        <f t="shared" si="1"/>
        <v>0</v>
      </c>
      <c r="AD29" t="str">
        <f>IF(Materias!T29=1,"Aprobada",IF(Materias!S29=1,"Regular",IF(Materias!V29="Cursar","Cursar","Falta Reg")))</f>
        <v>Falta Reg</v>
      </c>
      <c r="AE29" t="str">
        <f>IF(Materias!W31="FALTA APROB","Falta Aprob","")</f>
        <v/>
      </c>
    </row>
    <row r="30" spans="1:31" ht="15.75" thickBot="1" x14ac:dyDescent="0.3">
      <c r="A30" s="35">
        <v>18</v>
      </c>
      <c r="B30" s="35" t="s">
        <v>93</v>
      </c>
      <c r="C30" s="67"/>
      <c r="D30" s="68"/>
      <c r="E30" s="69"/>
      <c r="F30" s="67"/>
      <c r="G30" s="69"/>
      <c r="H30" s="67"/>
      <c r="I30" s="68"/>
      <c r="J30" s="69"/>
      <c r="K30" s="67"/>
      <c r="L30" s="69"/>
      <c r="M30" s="67"/>
      <c r="N30" s="68"/>
      <c r="O30" s="69"/>
      <c r="P30" s="67"/>
      <c r="Q30" s="69"/>
      <c r="R30" s="67"/>
      <c r="S30" s="68"/>
      <c r="T30" s="69"/>
      <c r="U30" s="67"/>
      <c r="V30" s="69"/>
      <c r="W30" s="67"/>
      <c r="X30" s="68"/>
      <c r="Y30" s="69"/>
      <c r="Z30" s="67"/>
      <c r="AA30" s="69"/>
      <c r="AB30" s="9" t="str">
        <f t="shared" si="0"/>
        <v/>
      </c>
      <c r="AC30">
        <f t="shared" si="1"/>
        <v>0</v>
      </c>
      <c r="AD30" t="str">
        <f>IF(Materias!T30=1,"Aprobada",IF(Materias!S30=1,"Regular",IF(Materias!V30="Cursar","Cursar","Falta Reg")))</f>
        <v>Falta Reg</v>
      </c>
      <c r="AE30" t="str">
        <f>IF(Materias!W32="FALTA APROB","Falta Aprob","")</f>
        <v/>
      </c>
    </row>
    <row r="31" spans="1:31" x14ac:dyDescent="0.25">
      <c r="AB31" s="5"/>
    </row>
    <row r="32" spans="1:31" x14ac:dyDescent="0.25">
      <c r="AB32" s="6"/>
    </row>
  </sheetData>
  <sheetProtection algorithmName="SHA-512" hashValue="K5IodEIMuAgv2c2/lz2oiWPvAq8rV64RzGx+NRUx6+y0wcgvCCd9JixImb4esx7CdpPBfxGZCVeBhe/YaSHKQQ==" saltValue="SNglnAMSA0X55pAQJJbdWw==" spinCount="100000" sheet="1" objects="1" scenarios="1"/>
  <mergeCells count="21">
    <mergeCell ref="AC10:AC12"/>
    <mergeCell ref="C10:G11"/>
    <mergeCell ref="C12:E12"/>
    <mergeCell ref="F12:G12"/>
    <mergeCell ref="AB10:AB12"/>
    <mergeCell ref="H4:AA5"/>
    <mergeCell ref="B8:D9"/>
    <mergeCell ref="A10:B12"/>
    <mergeCell ref="H8:AA9"/>
    <mergeCell ref="R10:V11"/>
    <mergeCell ref="R12:T12"/>
    <mergeCell ref="U12:V12"/>
    <mergeCell ref="W10:AA11"/>
    <mergeCell ref="W12:Y12"/>
    <mergeCell ref="Z12:AA12"/>
    <mergeCell ref="H10:L11"/>
    <mergeCell ref="H12:J12"/>
    <mergeCell ref="K12:L12"/>
    <mergeCell ref="M10:Q11"/>
    <mergeCell ref="M12:O12"/>
    <mergeCell ref="P12:Q12"/>
  </mergeCells>
  <conditionalFormatting sqref="A20:A30 C20:AA30">
    <cfRule type="expression" dxfId="12" priority="8">
      <formula>$AE20="Falta Aprob"</formula>
    </cfRule>
  </conditionalFormatting>
  <conditionalFormatting sqref="B13:B30">
    <cfRule type="expression" dxfId="11" priority="3">
      <formula>$W13="FALTA APROB"</formula>
    </cfRule>
    <cfRule type="expression" dxfId="10" priority="4">
      <formula>$V13="FALTA REG."</formula>
    </cfRule>
    <cfRule type="expression" dxfId="9" priority="5">
      <formula>$V13="REGULAR"</formula>
    </cfRule>
    <cfRule type="expression" dxfId="8" priority="6">
      <formula>$V13="CURSAR"</formula>
    </cfRule>
    <cfRule type="expression" dxfId="7" priority="7">
      <formula>$V13="APROBADA"</formula>
    </cfRule>
  </conditionalFormatting>
  <conditionalFormatting sqref="B26:B27">
    <cfRule type="expression" dxfId="6" priority="1">
      <formula>$G29="Regimen de Promocion No Aprobado"</formula>
    </cfRule>
  </conditionalFormatting>
  <conditionalFormatting sqref="B28:B30">
    <cfRule type="expression" dxfId="5" priority="2">
      <formula>#REF!="Regimen de Promocion No Aprobado"</formula>
    </cfRule>
  </conditionalFormatting>
  <conditionalFormatting sqref="A13:AA30">
    <cfRule type="expression" dxfId="4" priority="9">
      <formula>$AD13="Regular"</formula>
    </cfRule>
    <cfRule type="expression" dxfId="3" priority="10">
      <formula>$AD13="Aprobada"</formula>
    </cfRule>
    <cfRule type="expression" dxfId="2" priority="11">
      <formula>$AD13="Falta Reg"</formula>
    </cfRule>
    <cfRule type="expression" dxfId="1" priority="12" stopIfTrue="1">
      <formula>$AD13="Cursar"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RowColHeaders="0" topLeftCell="A28" zoomScaleNormal="100" workbookViewId="0">
      <selection activeCell="F11" sqref="F11"/>
    </sheetView>
  </sheetViews>
  <sheetFormatPr baseColWidth="10" defaultRowHeight="15" x14ac:dyDescent="0.25"/>
  <cols>
    <col min="3" max="3" width="15.5703125" bestFit="1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21"/>
      <c r="D2" s="21"/>
      <c r="E2" s="21"/>
      <c r="F2" s="21"/>
    </row>
    <row r="3" spans="1:6" x14ac:dyDescent="0.25">
      <c r="A3" s="21"/>
      <c r="B3" s="21"/>
      <c r="C3" s="21"/>
      <c r="D3" s="21"/>
      <c r="E3" s="21"/>
      <c r="F3" s="21"/>
    </row>
    <row r="4" spans="1:6" x14ac:dyDescent="0.25">
      <c r="A4" s="21"/>
      <c r="B4" s="21"/>
      <c r="C4" s="21"/>
      <c r="D4" s="21"/>
      <c r="E4" s="21"/>
      <c r="F4" s="21"/>
    </row>
    <row r="5" spans="1:6" x14ac:dyDescent="0.25">
      <c r="A5" s="21"/>
      <c r="B5" s="21"/>
      <c r="C5" s="21"/>
      <c r="D5" s="21"/>
      <c r="E5" s="21"/>
      <c r="F5" s="21"/>
    </row>
    <row r="6" spans="1:6" x14ac:dyDescent="0.25">
      <c r="A6" s="21"/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8" spans="1:6" x14ac:dyDescent="0.25">
      <c r="A8" s="21"/>
      <c r="B8" s="81"/>
      <c r="C8" s="21"/>
      <c r="D8" s="21"/>
      <c r="E8" s="73"/>
      <c r="F8" s="21"/>
    </row>
    <row r="9" spans="1:6" x14ac:dyDescent="0.25">
      <c r="A9" s="21"/>
      <c r="B9" s="81"/>
      <c r="C9" s="21"/>
      <c r="D9" s="21"/>
      <c r="E9" s="73"/>
      <c r="F9" s="21"/>
    </row>
    <row r="10" spans="1:6" ht="15.75" thickBot="1" x14ac:dyDescent="0.3">
      <c r="A10" s="21"/>
      <c r="B10" s="82"/>
      <c r="C10" s="21"/>
      <c r="D10" s="21"/>
      <c r="E10" s="83"/>
      <c r="F10" s="21"/>
    </row>
    <row r="11" spans="1:6" ht="15.75" thickTop="1" x14ac:dyDescent="0.25">
      <c r="A11" s="21"/>
      <c r="B11" s="180" t="s">
        <v>75</v>
      </c>
      <c r="C11" s="181"/>
      <c r="D11" s="181"/>
      <c r="E11" s="182"/>
      <c r="F11" s="21"/>
    </row>
    <row r="12" spans="1:6" ht="15.75" thickBot="1" x14ac:dyDescent="0.3">
      <c r="A12" s="21"/>
      <c r="B12" s="183"/>
      <c r="C12" s="184"/>
      <c r="D12" s="184"/>
      <c r="E12" s="185"/>
      <c r="F12" s="21"/>
    </row>
    <row r="13" spans="1:6" ht="15.75" thickTop="1" x14ac:dyDescent="0.25">
      <c r="A13" s="21"/>
      <c r="B13" s="21"/>
      <c r="C13" s="21"/>
      <c r="D13" s="21"/>
      <c r="E13" s="21"/>
      <c r="F13" s="21"/>
    </row>
    <row r="14" spans="1:6" ht="15.75" thickBot="1" x14ac:dyDescent="0.3">
      <c r="A14" s="21"/>
      <c r="B14" s="21"/>
      <c r="C14" s="21"/>
      <c r="D14" s="21"/>
      <c r="E14" s="21"/>
      <c r="F14" s="21"/>
    </row>
    <row r="15" spans="1:6" ht="15.75" thickBot="1" x14ac:dyDescent="0.3">
      <c r="A15" s="160" t="s">
        <v>67</v>
      </c>
      <c r="B15" s="161"/>
      <c r="C15" s="84" t="s">
        <v>43</v>
      </c>
      <c r="D15" s="85" t="s">
        <v>44</v>
      </c>
      <c r="E15" s="86" t="s">
        <v>45</v>
      </c>
      <c r="F15" s="86" t="s">
        <v>46</v>
      </c>
    </row>
    <row r="16" spans="1:6" x14ac:dyDescent="0.25">
      <c r="A16" s="162"/>
      <c r="B16" s="163"/>
      <c r="C16" s="186" t="s">
        <v>47</v>
      </c>
      <c r="D16" s="10" t="s">
        <v>48</v>
      </c>
      <c r="E16" s="11">
        <v>42464</v>
      </c>
      <c r="F16" s="87" t="str">
        <f t="shared" ref="F16:F50" ca="1" si="0">IF(E16-TODAY()&gt;0,E16-TODAY(),"")</f>
        <v/>
      </c>
    </row>
    <row r="17" spans="1:6" x14ac:dyDescent="0.25">
      <c r="A17" s="162"/>
      <c r="B17" s="163"/>
      <c r="C17" s="187"/>
      <c r="D17" s="10" t="s">
        <v>49</v>
      </c>
      <c r="E17" s="11">
        <v>42465</v>
      </c>
      <c r="F17" s="87" t="str">
        <f t="shared" ca="1" si="0"/>
        <v/>
      </c>
    </row>
    <row r="18" spans="1:6" x14ac:dyDescent="0.25">
      <c r="A18" s="162"/>
      <c r="B18" s="163"/>
      <c r="C18" s="187"/>
      <c r="D18" s="10" t="s">
        <v>50</v>
      </c>
      <c r="E18" s="11">
        <v>42466</v>
      </c>
      <c r="F18" s="87" t="str">
        <f t="shared" ca="1" si="0"/>
        <v/>
      </c>
    </row>
    <row r="19" spans="1:6" x14ac:dyDescent="0.25">
      <c r="A19" s="162"/>
      <c r="B19" s="163"/>
      <c r="C19" s="187"/>
      <c r="D19" s="10" t="s">
        <v>51</v>
      </c>
      <c r="E19" s="11">
        <v>42467</v>
      </c>
      <c r="F19" s="87" t="str">
        <f t="shared" ca="1" si="0"/>
        <v/>
      </c>
    </row>
    <row r="20" spans="1:6" ht="15.75" thickBot="1" x14ac:dyDescent="0.3">
      <c r="A20" s="164"/>
      <c r="B20" s="165"/>
      <c r="C20" s="188"/>
      <c r="D20" s="10" t="s">
        <v>52</v>
      </c>
      <c r="E20" s="11">
        <v>42468</v>
      </c>
      <c r="F20" s="87" t="str">
        <f t="shared" ca="1" si="0"/>
        <v/>
      </c>
    </row>
    <row r="21" spans="1:6" x14ac:dyDescent="0.25">
      <c r="A21" s="54"/>
      <c r="B21" s="54"/>
      <c r="C21" s="186" t="s">
        <v>53</v>
      </c>
      <c r="D21" s="12" t="s">
        <v>51</v>
      </c>
      <c r="E21" s="13">
        <v>42516</v>
      </c>
      <c r="F21" s="87" t="str">
        <f t="shared" ca="1" si="0"/>
        <v/>
      </c>
    </row>
    <row r="22" spans="1:6" x14ac:dyDescent="0.25">
      <c r="A22" s="54"/>
      <c r="B22" s="54"/>
      <c r="C22" s="187"/>
      <c r="D22" s="12" t="s">
        <v>52</v>
      </c>
      <c r="E22" s="13">
        <v>42517</v>
      </c>
      <c r="F22" s="87" t="str">
        <f t="shared" ca="1" si="0"/>
        <v/>
      </c>
    </row>
    <row r="23" spans="1:6" x14ac:dyDescent="0.25">
      <c r="A23" s="54"/>
      <c r="B23" s="54"/>
      <c r="C23" s="187"/>
      <c r="D23" s="12" t="s">
        <v>48</v>
      </c>
      <c r="E23" s="13">
        <v>42520</v>
      </c>
      <c r="F23" s="87" t="str">
        <f t="shared" ca="1" si="0"/>
        <v/>
      </c>
    </row>
    <row r="24" spans="1:6" x14ac:dyDescent="0.25">
      <c r="A24" s="54"/>
      <c r="B24" s="54"/>
      <c r="C24" s="187"/>
      <c r="D24" s="12" t="s">
        <v>49</v>
      </c>
      <c r="E24" s="13">
        <v>42521</v>
      </c>
      <c r="F24" s="87" t="str">
        <f t="shared" ca="1" si="0"/>
        <v/>
      </c>
    </row>
    <row r="25" spans="1:6" ht="15.75" thickBot="1" x14ac:dyDescent="0.3">
      <c r="A25" s="54"/>
      <c r="B25" s="54"/>
      <c r="C25" s="188"/>
      <c r="D25" s="12" t="s">
        <v>50</v>
      </c>
      <c r="E25" s="13">
        <v>42522</v>
      </c>
      <c r="F25" s="87" t="str">
        <f t="shared" ca="1" si="0"/>
        <v/>
      </c>
    </row>
    <row r="26" spans="1:6" x14ac:dyDescent="0.25">
      <c r="A26" s="54"/>
      <c r="B26" s="54"/>
      <c r="C26" s="174" t="s">
        <v>62</v>
      </c>
      <c r="D26" s="10" t="s">
        <v>48</v>
      </c>
      <c r="E26" s="14">
        <v>42548</v>
      </c>
      <c r="F26" s="87" t="str">
        <f t="shared" ca="1" si="0"/>
        <v/>
      </c>
    </row>
    <row r="27" spans="1:6" x14ac:dyDescent="0.25">
      <c r="A27" s="54"/>
      <c r="B27" s="54"/>
      <c r="C27" s="175"/>
      <c r="D27" s="10" t="s">
        <v>49</v>
      </c>
      <c r="E27" s="14">
        <v>42549</v>
      </c>
      <c r="F27" s="87" t="str">
        <f t="shared" ca="1" si="0"/>
        <v/>
      </c>
    </row>
    <row r="28" spans="1:6" x14ac:dyDescent="0.25">
      <c r="A28" s="54"/>
      <c r="B28" s="54"/>
      <c r="C28" s="175"/>
      <c r="D28" s="10" t="s">
        <v>50</v>
      </c>
      <c r="E28" s="14">
        <v>42550</v>
      </c>
      <c r="F28" s="87" t="str">
        <f t="shared" ca="1" si="0"/>
        <v/>
      </c>
    </row>
    <row r="29" spans="1:6" x14ac:dyDescent="0.25">
      <c r="A29" s="54"/>
      <c r="B29" s="54"/>
      <c r="C29" s="175"/>
      <c r="D29" s="10" t="s">
        <v>51</v>
      </c>
      <c r="E29" s="14">
        <v>42551</v>
      </c>
      <c r="F29" s="87" t="str">
        <f t="shared" ca="1" si="0"/>
        <v/>
      </c>
    </row>
    <row r="30" spans="1:6" ht="15.75" thickBot="1" x14ac:dyDescent="0.3">
      <c r="A30" s="54"/>
      <c r="B30" s="54"/>
      <c r="C30" s="176"/>
      <c r="D30" s="10" t="s">
        <v>52</v>
      </c>
      <c r="E30" s="14">
        <v>42552</v>
      </c>
      <c r="F30" s="87" t="str">
        <f t="shared" ca="1" si="0"/>
        <v/>
      </c>
    </row>
    <row r="31" spans="1:6" x14ac:dyDescent="0.25">
      <c r="A31" s="54"/>
      <c r="B31" s="54"/>
      <c r="C31" s="174" t="s">
        <v>63</v>
      </c>
      <c r="D31" s="12" t="s">
        <v>48</v>
      </c>
      <c r="E31" s="15">
        <v>42583</v>
      </c>
      <c r="F31" s="87" t="str">
        <f t="shared" ca="1" si="0"/>
        <v/>
      </c>
    </row>
    <row r="32" spans="1:6" x14ac:dyDescent="0.25">
      <c r="A32" s="54"/>
      <c r="B32" s="54"/>
      <c r="C32" s="175"/>
      <c r="D32" s="12" t="s">
        <v>49</v>
      </c>
      <c r="E32" s="15">
        <v>42584</v>
      </c>
      <c r="F32" s="87" t="str">
        <f t="shared" ca="1" si="0"/>
        <v/>
      </c>
    </row>
    <row r="33" spans="1:6" x14ac:dyDescent="0.25">
      <c r="A33" s="54"/>
      <c r="B33" s="54"/>
      <c r="C33" s="175"/>
      <c r="D33" s="12" t="s">
        <v>50</v>
      </c>
      <c r="E33" s="15">
        <v>42585</v>
      </c>
      <c r="F33" s="87" t="str">
        <f t="shared" ca="1" si="0"/>
        <v/>
      </c>
    </row>
    <row r="34" spans="1:6" x14ac:dyDescent="0.25">
      <c r="A34" s="54"/>
      <c r="B34" s="54"/>
      <c r="C34" s="175"/>
      <c r="D34" s="12" t="s">
        <v>51</v>
      </c>
      <c r="E34" s="15">
        <v>42586</v>
      </c>
      <c r="F34" s="87" t="str">
        <f t="shared" ca="1" si="0"/>
        <v/>
      </c>
    </row>
    <row r="35" spans="1:6" ht="15.75" thickBot="1" x14ac:dyDescent="0.3">
      <c r="A35" s="54"/>
      <c r="B35" s="54"/>
      <c r="C35" s="176"/>
      <c r="D35" s="12" t="s">
        <v>52</v>
      </c>
      <c r="E35" s="15">
        <v>42587</v>
      </c>
      <c r="F35" s="87" t="str">
        <f t="shared" ca="1" si="0"/>
        <v/>
      </c>
    </row>
    <row r="36" spans="1:6" x14ac:dyDescent="0.25">
      <c r="A36" s="54"/>
      <c r="B36" s="54"/>
      <c r="C36" s="174" t="s">
        <v>54</v>
      </c>
      <c r="D36" s="10" t="s">
        <v>51</v>
      </c>
      <c r="E36" s="14">
        <v>42635</v>
      </c>
      <c r="F36" s="87">
        <f t="shared" ca="1" si="0"/>
        <v>30</v>
      </c>
    </row>
    <row r="37" spans="1:6" x14ac:dyDescent="0.25">
      <c r="A37" s="54"/>
      <c r="B37" s="54"/>
      <c r="C37" s="175"/>
      <c r="D37" s="10" t="s">
        <v>52</v>
      </c>
      <c r="E37" s="14">
        <v>42636</v>
      </c>
      <c r="F37" s="87">
        <f t="shared" ca="1" si="0"/>
        <v>31</v>
      </c>
    </row>
    <row r="38" spans="1:6" x14ac:dyDescent="0.25">
      <c r="A38" s="54"/>
      <c r="B38" s="54"/>
      <c r="C38" s="175"/>
      <c r="D38" s="10" t="s">
        <v>48</v>
      </c>
      <c r="E38" s="14">
        <v>42639</v>
      </c>
      <c r="F38" s="87">
        <f t="shared" ca="1" si="0"/>
        <v>34</v>
      </c>
    </row>
    <row r="39" spans="1:6" x14ac:dyDescent="0.25">
      <c r="A39" s="54"/>
      <c r="B39" s="54"/>
      <c r="C39" s="175"/>
      <c r="D39" s="10" t="s">
        <v>49</v>
      </c>
      <c r="E39" s="14">
        <v>42640</v>
      </c>
      <c r="F39" s="87">
        <f t="shared" ca="1" si="0"/>
        <v>35</v>
      </c>
    </row>
    <row r="40" spans="1:6" ht="15.75" thickBot="1" x14ac:dyDescent="0.3">
      <c r="A40" s="54"/>
      <c r="B40" s="54"/>
      <c r="C40" s="176"/>
      <c r="D40" s="10" t="s">
        <v>50</v>
      </c>
      <c r="E40" s="14">
        <v>42641</v>
      </c>
      <c r="F40" s="87">
        <f t="shared" ca="1" si="0"/>
        <v>36</v>
      </c>
    </row>
    <row r="41" spans="1:6" x14ac:dyDescent="0.25">
      <c r="A41" s="54"/>
      <c r="B41" s="54"/>
      <c r="C41" s="177" t="s">
        <v>55</v>
      </c>
      <c r="D41" s="12" t="s">
        <v>48</v>
      </c>
      <c r="E41" s="15">
        <v>42674</v>
      </c>
      <c r="F41" s="87">
        <f t="shared" ca="1" si="0"/>
        <v>69</v>
      </c>
    </row>
    <row r="42" spans="1:6" x14ac:dyDescent="0.25">
      <c r="A42" s="54"/>
      <c r="B42" s="54"/>
      <c r="C42" s="178"/>
      <c r="D42" s="12" t="s">
        <v>49</v>
      </c>
      <c r="E42" s="15">
        <v>42675</v>
      </c>
      <c r="F42" s="87">
        <f t="shared" ca="1" si="0"/>
        <v>70</v>
      </c>
    </row>
    <row r="43" spans="1:6" x14ac:dyDescent="0.25">
      <c r="A43" s="54"/>
      <c r="B43" s="54"/>
      <c r="C43" s="178"/>
      <c r="D43" s="12" t="s">
        <v>50</v>
      </c>
      <c r="E43" s="15">
        <v>42676</v>
      </c>
      <c r="F43" s="87">
        <f t="shared" ca="1" si="0"/>
        <v>71</v>
      </c>
    </row>
    <row r="44" spans="1:6" x14ac:dyDescent="0.25">
      <c r="A44" s="54"/>
      <c r="B44" s="54"/>
      <c r="C44" s="178"/>
      <c r="D44" s="12" t="s">
        <v>51</v>
      </c>
      <c r="E44" s="15">
        <v>42677</v>
      </c>
      <c r="F44" s="87">
        <f t="shared" ca="1" si="0"/>
        <v>72</v>
      </c>
    </row>
    <row r="45" spans="1:6" ht="15.75" thickBot="1" x14ac:dyDescent="0.3">
      <c r="A45" s="54"/>
      <c r="B45" s="54"/>
      <c r="C45" s="179"/>
      <c r="D45" s="12" t="s">
        <v>52</v>
      </c>
      <c r="E45" s="15">
        <v>42678</v>
      </c>
      <c r="F45" s="87">
        <f t="shared" ca="1" si="0"/>
        <v>73</v>
      </c>
    </row>
    <row r="46" spans="1:6" x14ac:dyDescent="0.25">
      <c r="A46" s="54"/>
      <c r="B46" s="54"/>
      <c r="C46" s="174" t="s">
        <v>56</v>
      </c>
      <c r="D46" s="10" t="s">
        <v>48</v>
      </c>
      <c r="E46" s="14">
        <v>42695</v>
      </c>
      <c r="F46" s="87">
        <f t="shared" ca="1" si="0"/>
        <v>90</v>
      </c>
    </row>
    <row r="47" spans="1:6" x14ac:dyDescent="0.25">
      <c r="A47" s="54"/>
      <c r="B47" s="54"/>
      <c r="C47" s="175"/>
      <c r="D47" s="10" t="s">
        <v>49</v>
      </c>
      <c r="E47" s="14">
        <v>42696</v>
      </c>
      <c r="F47" s="87">
        <f t="shared" ca="1" si="0"/>
        <v>91</v>
      </c>
    </row>
    <row r="48" spans="1:6" x14ac:dyDescent="0.25">
      <c r="A48" s="54"/>
      <c r="B48" s="54"/>
      <c r="C48" s="175"/>
      <c r="D48" s="10" t="s">
        <v>50</v>
      </c>
      <c r="E48" s="14">
        <v>42697</v>
      </c>
      <c r="F48" s="87">
        <f t="shared" ca="1" si="0"/>
        <v>92</v>
      </c>
    </row>
    <row r="49" spans="1:6" x14ac:dyDescent="0.25">
      <c r="A49" s="54"/>
      <c r="B49" s="54"/>
      <c r="C49" s="175"/>
      <c r="D49" s="10" t="s">
        <v>51</v>
      </c>
      <c r="E49" s="14">
        <v>42698</v>
      </c>
      <c r="F49" s="87">
        <f t="shared" ca="1" si="0"/>
        <v>93</v>
      </c>
    </row>
    <row r="50" spans="1:6" ht="15.75" thickBot="1" x14ac:dyDescent="0.3">
      <c r="A50" s="54"/>
      <c r="B50" s="54"/>
      <c r="C50" s="176"/>
      <c r="D50" s="10" t="s">
        <v>52</v>
      </c>
      <c r="E50" s="14">
        <v>42699</v>
      </c>
      <c r="F50" s="87">
        <f t="shared" ca="1" si="0"/>
        <v>94</v>
      </c>
    </row>
    <row r="51" spans="1:6" x14ac:dyDescent="0.25">
      <c r="A51" s="54"/>
      <c r="B51" s="54"/>
      <c r="C51" s="174" t="s">
        <v>57</v>
      </c>
      <c r="D51" s="12" t="s">
        <v>48</v>
      </c>
      <c r="E51" s="15">
        <v>42716</v>
      </c>
      <c r="F51" s="87">
        <f ca="1">IF(E51-TODAY()&gt;0,E51-TODAY(),"")</f>
        <v>111</v>
      </c>
    </row>
    <row r="52" spans="1:6" x14ac:dyDescent="0.25">
      <c r="A52" s="54"/>
      <c r="B52" s="54"/>
      <c r="C52" s="175"/>
      <c r="D52" s="12" t="s">
        <v>49</v>
      </c>
      <c r="E52" s="15">
        <v>42717</v>
      </c>
      <c r="F52" s="87">
        <f t="shared" ref="F52:F75" ca="1" si="1">IF(E52-TODAY()&gt;0,E52-TODAY(),"")</f>
        <v>112</v>
      </c>
    </row>
    <row r="53" spans="1:6" x14ac:dyDescent="0.25">
      <c r="A53" s="54"/>
      <c r="B53" s="54"/>
      <c r="C53" s="175"/>
      <c r="D53" s="12" t="s">
        <v>50</v>
      </c>
      <c r="E53" s="15">
        <v>42718</v>
      </c>
      <c r="F53" s="87">
        <f t="shared" ca="1" si="1"/>
        <v>113</v>
      </c>
    </row>
    <row r="54" spans="1:6" x14ac:dyDescent="0.25">
      <c r="A54" s="54"/>
      <c r="B54" s="54"/>
      <c r="C54" s="175"/>
      <c r="D54" s="12" t="s">
        <v>51</v>
      </c>
      <c r="E54" s="15">
        <v>42719</v>
      </c>
      <c r="F54" s="87">
        <f t="shared" ca="1" si="1"/>
        <v>114</v>
      </c>
    </row>
    <row r="55" spans="1:6" ht="15.75" thickBot="1" x14ac:dyDescent="0.3">
      <c r="A55" s="54"/>
      <c r="B55" s="54"/>
      <c r="C55" s="176"/>
      <c r="D55" s="12" t="s">
        <v>52</v>
      </c>
      <c r="E55" s="15">
        <v>42720</v>
      </c>
      <c r="F55" s="87">
        <f t="shared" ca="1" si="1"/>
        <v>115</v>
      </c>
    </row>
    <row r="56" spans="1:6" x14ac:dyDescent="0.25">
      <c r="A56" s="54"/>
      <c r="B56" s="54"/>
      <c r="C56" s="174" t="s">
        <v>58</v>
      </c>
      <c r="D56" s="10" t="s">
        <v>48</v>
      </c>
      <c r="E56" s="14">
        <v>42779</v>
      </c>
      <c r="F56" s="87">
        <f t="shared" ca="1" si="1"/>
        <v>174</v>
      </c>
    </row>
    <row r="57" spans="1:6" x14ac:dyDescent="0.25">
      <c r="A57" s="54"/>
      <c r="B57" s="54"/>
      <c r="C57" s="175"/>
      <c r="D57" s="10" t="s">
        <v>49</v>
      </c>
      <c r="E57" s="14">
        <v>42780</v>
      </c>
      <c r="F57" s="87">
        <f t="shared" ca="1" si="1"/>
        <v>175</v>
      </c>
    </row>
    <row r="58" spans="1:6" x14ac:dyDescent="0.25">
      <c r="A58" s="54"/>
      <c r="B58" s="54"/>
      <c r="C58" s="175"/>
      <c r="D58" s="10" t="s">
        <v>50</v>
      </c>
      <c r="E58" s="14">
        <v>42781</v>
      </c>
      <c r="F58" s="87">
        <f t="shared" ca="1" si="1"/>
        <v>176</v>
      </c>
    </row>
    <row r="59" spans="1:6" x14ac:dyDescent="0.25">
      <c r="A59" s="54"/>
      <c r="B59" s="54"/>
      <c r="C59" s="175"/>
      <c r="D59" s="10" t="s">
        <v>51</v>
      </c>
      <c r="E59" s="14">
        <v>42782</v>
      </c>
      <c r="F59" s="87">
        <f t="shared" ca="1" si="1"/>
        <v>177</v>
      </c>
    </row>
    <row r="60" spans="1:6" ht="15.75" thickBot="1" x14ac:dyDescent="0.3">
      <c r="A60" s="54"/>
      <c r="B60" s="54"/>
      <c r="C60" s="176"/>
      <c r="D60" s="10" t="s">
        <v>52</v>
      </c>
      <c r="E60" s="14">
        <v>42783</v>
      </c>
      <c r="F60" s="87">
        <f t="shared" ca="1" si="1"/>
        <v>178</v>
      </c>
    </row>
    <row r="61" spans="1:6" x14ac:dyDescent="0.25">
      <c r="A61" s="54"/>
      <c r="B61" s="54"/>
      <c r="C61" s="174" t="s">
        <v>59</v>
      </c>
      <c r="D61" s="12" t="s">
        <v>48</v>
      </c>
      <c r="E61" s="15">
        <v>42786</v>
      </c>
      <c r="F61" s="87">
        <f t="shared" ca="1" si="1"/>
        <v>181</v>
      </c>
    </row>
    <row r="62" spans="1:6" x14ac:dyDescent="0.25">
      <c r="A62" s="54"/>
      <c r="B62" s="54"/>
      <c r="C62" s="175"/>
      <c r="D62" s="12" t="s">
        <v>49</v>
      </c>
      <c r="E62" s="15">
        <v>42787</v>
      </c>
      <c r="F62" s="87">
        <f t="shared" ca="1" si="1"/>
        <v>182</v>
      </c>
    </row>
    <row r="63" spans="1:6" x14ac:dyDescent="0.25">
      <c r="A63" s="54"/>
      <c r="B63" s="54"/>
      <c r="C63" s="175"/>
      <c r="D63" s="12" t="s">
        <v>50</v>
      </c>
      <c r="E63" s="15">
        <v>42788</v>
      </c>
      <c r="F63" s="87">
        <f t="shared" ca="1" si="1"/>
        <v>183</v>
      </c>
    </row>
    <row r="64" spans="1:6" x14ac:dyDescent="0.25">
      <c r="A64" s="54"/>
      <c r="B64" s="54"/>
      <c r="C64" s="175"/>
      <c r="D64" s="12" t="s">
        <v>51</v>
      </c>
      <c r="E64" s="15">
        <v>42789</v>
      </c>
      <c r="F64" s="87">
        <f t="shared" ca="1" si="1"/>
        <v>184</v>
      </c>
    </row>
    <row r="65" spans="1:6" ht="15.75" thickBot="1" x14ac:dyDescent="0.3">
      <c r="A65" s="54"/>
      <c r="B65" s="54"/>
      <c r="C65" s="176"/>
      <c r="D65" s="12" t="s">
        <v>52</v>
      </c>
      <c r="E65" s="15">
        <v>42790</v>
      </c>
      <c r="F65" s="87">
        <f t="shared" ca="1" si="1"/>
        <v>185</v>
      </c>
    </row>
    <row r="66" spans="1:6" x14ac:dyDescent="0.25">
      <c r="A66" s="54"/>
      <c r="B66" s="54"/>
      <c r="C66" s="174" t="s">
        <v>60</v>
      </c>
      <c r="D66" s="10" t="s">
        <v>48</v>
      </c>
      <c r="E66" s="14">
        <v>42800</v>
      </c>
      <c r="F66" s="87">
        <f t="shared" ca="1" si="1"/>
        <v>195</v>
      </c>
    </row>
    <row r="67" spans="1:6" x14ac:dyDescent="0.25">
      <c r="A67" s="54"/>
      <c r="B67" s="54"/>
      <c r="C67" s="175"/>
      <c r="D67" s="10" t="s">
        <v>49</v>
      </c>
      <c r="E67" s="14">
        <v>42801</v>
      </c>
      <c r="F67" s="87">
        <f t="shared" ca="1" si="1"/>
        <v>196</v>
      </c>
    </row>
    <row r="68" spans="1:6" x14ac:dyDescent="0.25">
      <c r="A68" s="54"/>
      <c r="B68" s="54"/>
      <c r="C68" s="175"/>
      <c r="D68" s="10" t="s">
        <v>50</v>
      </c>
      <c r="E68" s="14">
        <v>42802</v>
      </c>
      <c r="F68" s="87">
        <f t="shared" ca="1" si="1"/>
        <v>197</v>
      </c>
    </row>
    <row r="69" spans="1:6" x14ac:dyDescent="0.25">
      <c r="A69" s="54"/>
      <c r="B69" s="54"/>
      <c r="C69" s="175"/>
      <c r="D69" s="10" t="s">
        <v>51</v>
      </c>
      <c r="E69" s="14">
        <v>42803</v>
      </c>
      <c r="F69" s="87">
        <f t="shared" ca="1" si="1"/>
        <v>198</v>
      </c>
    </row>
    <row r="70" spans="1:6" ht="15.75" thickBot="1" x14ac:dyDescent="0.3">
      <c r="A70" s="54"/>
      <c r="B70" s="54"/>
      <c r="C70" s="176"/>
      <c r="D70" s="10" t="s">
        <v>52</v>
      </c>
      <c r="E70" s="14">
        <v>42804</v>
      </c>
      <c r="F70" s="87">
        <f t="shared" ca="1" si="1"/>
        <v>199</v>
      </c>
    </row>
    <row r="71" spans="1:6" x14ac:dyDescent="0.25">
      <c r="A71" s="54"/>
      <c r="B71" s="54"/>
      <c r="C71" s="174" t="s">
        <v>61</v>
      </c>
      <c r="D71" s="12" t="s">
        <v>48</v>
      </c>
      <c r="E71" s="15">
        <v>42807</v>
      </c>
      <c r="F71" s="87">
        <f t="shared" ca="1" si="1"/>
        <v>202</v>
      </c>
    </row>
    <row r="72" spans="1:6" x14ac:dyDescent="0.25">
      <c r="A72" s="54"/>
      <c r="B72" s="54"/>
      <c r="C72" s="175"/>
      <c r="D72" s="12" t="s">
        <v>49</v>
      </c>
      <c r="E72" s="15">
        <v>42808</v>
      </c>
      <c r="F72" s="87">
        <f t="shared" ca="1" si="1"/>
        <v>203</v>
      </c>
    </row>
    <row r="73" spans="1:6" x14ac:dyDescent="0.25">
      <c r="A73" s="54"/>
      <c r="B73" s="54"/>
      <c r="C73" s="175"/>
      <c r="D73" s="12" t="s">
        <v>50</v>
      </c>
      <c r="E73" s="15">
        <v>42809</v>
      </c>
      <c r="F73" s="87">
        <f t="shared" ca="1" si="1"/>
        <v>204</v>
      </c>
    </row>
    <row r="74" spans="1:6" x14ac:dyDescent="0.25">
      <c r="A74" s="54"/>
      <c r="B74" s="54"/>
      <c r="C74" s="175"/>
      <c r="D74" s="12" t="s">
        <v>51</v>
      </c>
      <c r="E74" s="15">
        <v>42810</v>
      </c>
      <c r="F74" s="87">
        <f t="shared" ca="1" si="1"/>
        <v>205</v>
      </c>
    </row>
    <row r="75" spans="1:6" ht="15.75" thickBot="1" x14ac:dyDescent="0.3">
      <c r="A75" s="54"/>
      <c r="B75" s="54"/>
      <c r="C75" s="176"/>
      <c r="D75" s="12" t="s">
        <v>52</v>
      </c>
      <c r="E75" s="15">
        <v>42811</v>
      </c>
      <c r="F75" s="87">
        <f t="shared" ca="1" si="1"/>
        <v>206</v>
      </c>
    </row>
  </sheetData>
  <sheetProtection algorithmName="SHA-512" hashValue="HP1E69n8tM5HWQbinv5fYnb5AMALuMOuPc0VWi+Erp8qc4s75WYF32m4PMZtolqeOClVQVJ76bRr1p73d99h1g==" saltValue="xnIB7fEV3DTFdUxZasokkw==" spinCount="100000" sheet="1" objects="1" scenarios="1"/>
  <mergeCells count="14">
    <mergeCell ref="C56:C60"/>
    <mergeCell ref="C61:C65"/>
    <mergeCell ref="C66:C70"/>
    <mergeCell ref="C71:C75"/>
    <mergeCell ref="C46:C50"/>
    <mergeCell ref="C31:C35"/>
    <mergeCell ref="C36:C40"/>
    <mergeCell ref="C41:C45"/>
    <mergeCell ref="C51:C55"/>
    <mergeCell ref="B11:E12"/>
    <mergeCell ref="A15:B20"/>
    <mergeCell ref="C16:C20"/>
    <mergeCell ref="C21:C25"/>
    <mergeCell ref="C26:C30"/>
  </mergeCells>
  <conditionalFormatting sqref="F16:F75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0" priority="90" operator="lessThan">
      <formula>25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Materias</vt:lpstr>
      <vt:lpstr>Notas</vt:lpstr>
      <vt:lpstr>Turnos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oro</dc:creator>
  <cp:lastModifiedBy>guillermodlr</cp:lastModifiedBy>
  <dcterms:created xsi:type="dcterms:W3CDTF">2016-06-12T18:27:38Z</dcterms:created>
  <dcterms:modified xsi:type="dcterms:W3CDTF">2016-08-23T18:32:48Z</dcterms:modified>
</cp:coreProperties>
</file>