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mDPbVSX63htzAAyQ5EKDeT2raeqWMyQ3JGqh489s7iJ33O9iqcew8wcfnWDDyqbjS/9gY3vdwrkpGTepNjxnww==" workbookSaltValue="l3BoTvGb5cWJxFOWvNflaQ==" workbookSpinCount="100000" lockStructure="1"/>
  <bookViews>
    <workbookView xWindow="0" yWindow="60" windowWidth="20490" windowHeight="7695"/>
  </bookViews>
  <sheets>
    <sheet name="Materias" sheetId="1" r:id="rId1"/>
    <sheet name="Notas" sheetId="2" r:id="rId2"/>
    <sheet name="Turnos" sheetId="3" r:id="rId3"/>
  </sheets>
  <definedNames>
    <definedName name="Primero">Materias!#REF!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2" l="1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27" i="2"/>
  <c r="AD28" i="2"/>
  <c r="AD29" i="2"/>
  <c r="AD30" i="2"/>
  <c r="AG45" i="1"/>
  <c r="AJ45" i="1" s="1"/>
  <c r="AG29" i="1"/>
  <c r="AJ29" i="1" s="1"/>
  <c r="AG30" i="1"/>
  <c r="AJ30" i="1" s="1"/>
  <c r="AG31" i="1"/>
  <c r="AJ31" i="1" s="1"/>
  <c r="AG32" i="1"/>
  <c r="AJ32" i="1" s="1"/>
  <c r="AG33" i="1"/>
  <c r="AJ33" i="1" s="1"/>
  <c r="AG34" i="1"/>
  <c r="AJ34" i="1" s="1"/>
  <c r="AG35" i="1"/>
  <c r="AJ35" i="1" s="1"/>
  <c r="AG36" i="1"/>
  <c r="AJ36" i="1" s="1"/>
  <c r="AG37" i="1"/>
  <c r="AJ37" i="1" s="1"/>
  <c r="AG38" i="1"/>
  <c r="AJ38" i="1" s="1"/>
  <c r="AG39" i="1"/>
  <c r="AJ39" i="1" s="1"/>
  <c r="AG40" i="1"/>
  <c r="AJ40" i="1" s="1"/>
  <c r="AG41" i="1"/>
  <c r="AJ41" i="1" s="1"/>
  <c r="AG42" i="1"/>
  <c r="AJ42" i="1" s="1"/>
  <c r="AG43" i="1"/>
  <c r="AJ43" i="1" s="1"/>
  <c r="AG28" i="1"/>
  <c r="AJ28" i="1" s="1"/>
  <c r="AG13" i="1"/>
  <c r="AJ13" i="1" s="1"/>
  <c r="AG14" i="1"/>
  <c r="AJ14" i="1" s="1"/>
  <c r="AG15" i="1"/>
  <c r="AJ15" i="1" s="1"/>
  <c r="AG16" i="1"/>
  <c r="AJ16" i="1" s="1"/>
  <c r="AG17" i="1"/>
  <c r="AJ17" i="1" s="1"/>
  <c r="AG18" i="1"/>
  <c r="AJ18" i="1" s="1"/>
  <c r="AG19" i="1"/>
  <c r="AJ19" i="1" s="1"/>
  <c r="AG21" i="1"/>
  <c r="AJ21" i="1" s="1"/>
  <c r="AG22" i="1"/>
  <c r="AJ22" i="1" s="1"/>
  <c r="AG23" i="1"/>
  <c r="AJ23" i="1" s="1"/>
  <c r="AG24" i="1"/>
  <c r="AJ24" i="1" s="1"/>
  <c r="AG25" i="1"/>
  <c r="AJ25" i="1" s="1"/>
  <c r="AG26" i="1"/>
  <c r="AJ26" i="1" s="1"/>
  <c r="AG20" i="1"/>
  <c r="AJ20" i="1" s="1"/>
  <c r="G27" i="1" l="1"/>
  <c r="AK24" i="1" l="1"/>
  <c r="AH20" i="1"/>
  <c r="AI20" i="1" s="1"/>
  <c r="AK29" i="1"/>
  <c r="AK30" i="1"/>
  <c r="AL31" i="1"/>
  <c r="AL32" i="1"/>
  <c r="AK33" i="1"/>
  <c r="AK34" i="1"/>
  <c r="AL35" i="1"/>
  <c r="AL36" i="1"/>
  <c r="AK37" i="1"/>
  <c r="AK38" i="1"/>
  <c r="AF39" i="1"/>
  <c r="AL39" i="1"/>
  <c r="AF40" i="1"/>
  <c r="AH40" i="1"/>
  <c r="AI40" i="1" s="1"/>
  <c r="AM40" i="1" s="1"/>
  <c r="AN40" i="1" s="1"/>
  <c r="AO40" i="1" s="1"/>
  <c r="AF41" i="1"/>
  <c r="AL41" i="1"/>
  <c r="AF42" i="1"/>
  <c r="AH42" i="1"/>
  <c r="AI42" i="1" s="1"/>
  <c r="AM42" i="1" s="1"/>
  <c r="AN42" i="1" s="1"/>
  <c r="AO42" i="1" s="1"/>
  <c r="AK19" i="1"/>
  <c r="AK23" i="1"/>
  <c r="AH30" i="1" l="1"/>
  <c r="AI30" i="1" s="1"/>
  <c r="AM30" i="1" s="1"/>
  <c r="AN30" i="1" s="1"/>
  <c r="AO30" i="1" s="1"/>
  <c r="AL38" i="1"/>
  <c r="AH38" i="1"/>
  <c r="AI38" i="1" s="1"/>
  <c r="AM38" i="1" s="1"/>
  <c r="AN38" i="1" s="1"/>
  <c r="AO38" i="1" s="1"/>
  <c r="AL34" i="1"/>
  <c r="AH34" i="1"/>
  <c r="AI34" i="1" s="1"/>
  <c r="AM34" i="1" s="1"/>
  <c r="AN34" i="1" s="1"/>
  <c r="AO34" i="1" s="1"/>
  <c r="AL30" i="1"/>
  <c r="AK36" i="1"/>
  <c r="AK32" i="1"/>
  <c r="AH37" i="1"/>
  <c r="AI37" i="1" s="1"/>
  <c r="AM37" i="1" s="1"/>
  <c r="AN37" i="1" s="1"/>
  <c r="AO37" i="1" s="1"/>
  <c r="AH33" i="1"/>
  <c r="AI33" i="1" s="1"/>
  <c r="AM33" i="1" s="1"/>
  <c r="AN33" i="1" s="1"/>
  <c r="AO33" i="1" s="1"/>
  <c r="AH29" i="1"/>
  <c r="AI29" i="1" s="1"/>
  <c r="AM29" i="1" s="1"/>
  <c r="AN29" i="1" s="1"/>
  <c r="AO29" i="1" s="1"/>
  <c r="AL37" i="1"/>
  <c r="AL33" i="1"/>
  <c r="AL29" i="1"/>
  <c r="AK35" i="1"/>
  <c r="AK31" i="1"/>
  <c r="AH36" i="1"/>
  <c r="AI36" i="1" s="1"/>
  <c r="AM36" i="1" s="1"/>
  <c r="AN36" i="1" s="1"/>
  <c r="AO36" i="1" s="1"/>
  <c r="AH32" i="1"/>
  <c r="AI32" i="1" s="1"/>
  <c r="AM32" i="1" s="1"/>
  <c r="AN32" i="1" s="1"/>
  <c r="AO32" i="1" s="1"/>
  <c r="AH35" i="1"/>
  <c r="AI35" i="1" s="1"/>
  <c r="AM35" i="1" s="1"/>
  <c r="AN35" i="1" s="1"/>
  <c r="AO35" i="1" s="1"/>
  <c r="AH31" i="1"/>
  <c r="AI31" i="1" s="1"/>
  <c r="AM31" i="1" s="1"/>
  <c r="AN31" i="1" s="1"/>
  <c r="AO31" i="1" s="1"/>
  <c r="AK39" i="1"/>
  <c r="AK42" i="1"/>
  <c r="AL42" i="1"/>
  <c r="AH41" i="1"/>
  <c r="AI41" i="1" s="1"/>
  <c r="AM41" i="1" s="1"/>
  <c r="AN41" i="1" s="1"/>
  <c r="AO41" i="1" s="1"/>
  <c r="AL40" i="1"/>
  <c r="AH39" i="1"/>
  <c r="AI39" i="1" s="1"/>
  <c r="AM39" i="1" s="1"/>
  <c r="AN39" i="1" s="1"/>
  <c r="AO39" i="1" s="1"/>
  <c r="AK40" i="1"/>
  <c r="AK41" i="1"/>
  <c r="AK22" i="1"/>
  <c r="AH22" i="1"/>
  <c r="AI22" i="1" s="1"/>
  <c r="AK21" i="1"/>
  <c r="AH21" i="1"/>
  <c r="AI21" i="1" s="1"/>
  <c r="AK20" i="1"/>
  <c r="AH19" i="1"/>
  <c r="AH25" i="1"/>
  <c r="AI25" i="1" s="1"/>
  <c r="AH24" i="1"/>
  <c r="AI24" i="1" s="1"/>
  <c r="AK25" i="1"/>
  <c r="AH23" i="1"/>
  <c r="AI23" i="1" s="1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13" i="2"/>
  <c r="AI44" i="1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G54" i="1" l="1"/>
  <c r="G55" i="1" l="1"/>
  <c r="AF45" i="1"/>
  <c r="AF43" i="1"/>
  <c r="AF28" i="1"/>
  <c r="AF14" i="1"/>
  <c r="AF15" i="1"/>
  <c r="AF16" i="1"/>
  <c r="AF17" i="1"/>
  <c r="AF18" i="1"/>
  <c r="AF26" i="1"/>
  <c r="AF13" i="1"/>
  <c r="G52" i="1" l="1"/>
  <c r="G44" i="1"/>
  <c r="AI19" i="1" s="1"/>
  <c r="AB13" i="2"/>
  <c r="AB17" i="2"/>
  <c r="AB15" i="2"/>
  <c r="AB16" i="2"/>
  <c r="AB18" i="2"/>
  <c r="AB14" i="2"/>
  <c r="G53" i="1" l="1"/>
  <c r="AK45" i="1" l="1"/>
  <c r="AL45" i="1"/>
  <c r="AK43" i="1"/>
  <c r="AD13" i="2"/>
  <c r="AH14" i="1"/>
  <c r="AI14" i="1" s="1"/>
  <c r="AD14" i="2"/>
  <c r="AH17" i="1"/>
  <c r="AI17" i="1" s="1"/>
  <c r="AD17" i="2"/>
  <c r="AH28" i="1"/>
  <c r="AD20" i="2"/>
  <c r="AD23" i="2"/>
  <c r="AD24" i="2"/>
  <c r="AH16" i="1"/>
  <c r="AI16" i="1" s="1"/>
  <c r="AD16" i="2"/>
  <c r="AD22" i="2"/>
  <c r="AH18" i="1"/>
  <c r="AI18" i="1" s="1"/>
  <c r="AD18" i="2"/>
  <c r="AH45" i="1"/>
  <c r="AI45" i="1" s="1"/>
  <c r="AM45" i="1" s="1"/>
  <c r="AN45" i="1" s="1"/>
  <c r="AO45" i="1" s="1"/>
  <c r="AD26" i="2"/>
  <c r="AH26" i="1"/>
  <c r="AI26" i="1" s="1"/>
  <c r="AD19" i="2"/>
  <c r="AH15" i="1"/>
  <c r="AI15" i="1" s="1"/>
  <c r="AD15" i="2"/>
  <c r="AH43" i="1"/>
  <c r="AI43" i="1" s="1"/>
  <c r="AD25" i="2"/>
  <c r="AD21" i="2"/>
  <c r="AH13" i="1"/>
  <c r="AI13" i="1" s="1"/>
  <c r="AK18" i="1"/>
  <c r="AK14" i="1"/>
  <c r="AK17" i="1"/>
  <c r="AK28" i="1"/>
  <c r="AK13" i="1"/>
  <c r="AK16" i="1"/>
  <c r="AK26" i="1"/>
  <c r="AK15" i="1"/>
  <c r="G49" i="1" l="1"/>
  <c r="G51" i="1" s="1"/>
  <c r="G48" i="1"/>
  <c r="AE25" i="2"/>
  <c r="AE24" i="2"/>
  <c r="AE23" i="2"/>
  <c r="AE21" i="2"/>
  <c r="AE26" i="2"/>
  <c r="AE22" i="2"/>
  <c r="AI28" i="1"/>
  <c r="AL28" i="1" s="1"/>
  <c r="AE20" i="2"/>
  <c r="G47" i="1"/>
  <c r="AL25" i="1" l="1"/>
  <c r="AL24" i="1"/>
  <c r="AL23" i="1"/>
  <c r="AL22" i="1"/>
  <c r="AL21" i="1"/>
  <c r="AL20" i="1"/>
  <c r="AL19" i="1"/>
  <c r="AL43" i="1"/>
  <c r="AL15" i="1"/>
  <c r="G50" i="1"/>
  <c r="AL13" i="1"/>
  <c r="AM13" i="1" s="1"/>
  <c r="AL18" i="1"/>
  <c r="AL16" i="1"/>
  <c r="AL17" i="1"/>
  <c r="AL14" i="1"/>
  <c r="AM14" i="1" s="1"/>
  <c r="AL26" i="1"/>
  <c r="AM25" i="1" l="1"/>
  <c r="AN25" i="1" s="1"/>
  <c r="AM24" i="1"/>
  <c r="AN24" i="1" s="1"/>
  <c r="AM23" i="1"/>
  <c r="AN23" i="1" s="1"/>
  <c r="AM22" i="1"/>
  <c r="AN22" i="1" s="1"/>
  <c r="AM21" i="1"/>
  <c r="AN21" i="1" s="1"/>
  <c r="AM20" i="1"/>
  <c r="AN20" i="1" s="1"/>
  <c r="AM19" i="1"/>
  <c r="AN19" i="1" s="1"/>
  <c r="AM43" i="1"/>
  <c r="AN43" i="1" s="1"/>
  <c r="AM28" i="1"/>
  <c r="AN28" i="1" s="1"/>
  <c r="AM16" i="1"/>
  <c r="AM26" i="1"/>
  <c r="AM18" i="1"/>
  <c r="AM17" i="1"/>
  <c r="AM15" i="1"/>
  <c r="AN15" i="1" l="1"/>
  <c r="AN26" i="1"/>
  <c r="AN18" i="1"/>
  <c r="AN17" i="1"/>
  <c r="AN16" i="1"/>
  <c r="AN14" i="1"/>
  <c r="AN13" i="1"/>
  <c r="AO22" i="1" s="1"/>
  <c r="AO25" i="1" l="1"/>
  <c r="AO24" i="1"/>
  <c r="AO23" i="1"/>
  <c r="AO19" i="1"/>
  <c r="AO21" i="1"/>
  <c r="AO20" i="1"/>
  <c r="AO43" i="1"/>
  <c r="AO28" i="1"/>
  <c r="AO13" i="1"/>
  <c r="AO16" i="1"/>
  <c r="AO17" i="1"/>
  <c r="AO18" i="1"/>
  <c r="AO14" i="1"/>
  <c r="AO15" i="1"/>
  <c r="AO26" i="1"/>
</calcChain>
</file>

<file path=xl/sharedStrings.xml><?xml version="1.0" encoding="utf-8"?>
<sst xmlns="http://schemas.openxmlformats.org/spreadsheetml/2006/main" count="239" uniqueCount="109">
  <si>
    <t>Para</t>
  </si>
  <si>
    <t>Importancia</t>
  </si>
  <si>
    <t>Vence</t>
  </si>
  <si>
    <t>Orden a rendir</t>
  </si>
  <si>
    <t>V</t>
  </si>
  <si>
    <t>Cursar</t>
  </si>
  <si>
    <t>Rendir</t>
  </si>
  <si>
    <t>Año</t>
  </si>
  <si>
    <t>Regular</t>
  </si>
  <si>
    <t>Aprobada</t>
  </si>
  <si>
    <t>Estado</t>
  </si>
  <si>
    <t>A/M/D</t>
  </si>
  <si>
    <t>Jerarquía</t>
  </si>
  <si>
    <t>Año Cursado</t>
  </si>
  <si>
    <t>N°</t>
  </si>
  <si>
    <t>Asignatura</t>
  </si>
  <si>
    <t>Libre</t>
  </si>
  <si>
    <t>Notas</t>
  </si>
  <si>
    <t>Promedio</t>
  </si>
  <si>
    <t>Días</t>
  </si>
  <si>
    <t>Por Imp.</t>
  </si>
  <si>
    <t>Por Venc.</t>
  </si>
  <si>
    <t>Final</t>
  </si>
  <si>
    <t>1°</t>
  </si>
  <si>
    <t>Día de Mesa</t>
  </si>
  <si>
    <t>2°</t>
  </si>
  <si>
    <t>3°</t>
  </si>
  <si>
    <t>Puedo Cursar</t>
  </si>
  <si>
    <t>Regulares</t>
  </si>
  <si>
    <t>Aprobadas</t>
  </si>
  <si>
    <t>Faltan Regularizar</t>
  </si>
  <si>
    <t>Faltan Aprobar</t>
  </si>
  <si>
    <t>Promedio sin Aplazo</t>
  </si>
  <si>
    <t>Promedio Con Aplazo</t>
  </si>
  <si>
    <t>Aplazos Acumulados</t>
  </si>
  <si>
    <t>Aplazos Restantes</t>
  </si>
  <si>
    <t>Notas 1</t>
  </si>
  <si>
    <t>Notas 2</t>
  </si>
  <si>
    <t>Notas 3</t>
  </si>
  <si>
    <t>Notas 4</t>
  </si>
  <si>
    <t>Recursadas</t>
  </si>
  <si>
    <t>Nota Final</t>
  </si>
  <si>
    <t>N° de Aplazos</t>
  </si>
  <si>
    <t>Llamado</t>
  </si>
  <si>
    <t>Día</t>
  </si>
  <si>
    <t>Mesa</t>
  </si>
  <si>
    <t>Faltan (días)</t>
  </si>
  <si>
    <t>Mesa Especial</t>
  </si>
  <si>
    <t>LUNES</t>
  </si>
  <si>
    <t>MARTES</t>
  </si>
  <si>
    <t>MIÉRCOLES</t>
  </si>
  <si>
    <t>JUEVES</t>
  </si>
  <si>
    <t>VIERNES</t>
  </si>
  <si>
    <t>Turno Mayo</t>
  </si>
  <si>
    <t>Turno Septiembre</t>
  </si>
  <si>
    <t>Turno Noviembre</t>
  </si>
  <si>
    <t>Turno Noviembre Primer Turno</t>
  </si>
  <si>
    <t>Turno Diciembre Segundo Turno</t>
  </si>
  <si>
    <t>Turno Febrero Primer Turno</t>
  </si>
  <si>
    <t>Turno Febrero Segundo Turno</t>
  </si>
  <si>
    <t>Turno Marzo Tercer Turno</t>
  </si>
  <si>
    <t>Turno Marzo Cuarto Turno</t>
  </si>
  <si>
    <t>Turno Julio Primer Turno</t>
  </si>
  <si>
    <t>Turno Agosto Segundo Turno</t>
  </si>
  <si>
    <r>
      <rPr>
        <sz val="11"/>
        <rFont val="Calibri"/>
        <family val="2"/>
        <scheme val="minor"/>
      </rPr>
      <t xml:space="preserve">Esta planilla fue creada para tener un poco mas ordenado el propio estado académico. </t>
    </r>
    <r>
      <rPr>
        <b/>
        <sz val="11"/>
        <rFont val="Calibri"/>
        <family val="2"/>
        <scheme val="minor"/>
      </rPr>
      <t xml:space="preserve">DISFRUTALA!!
</t>
    </r>
    <r>
      <rPr>
        <i/>
        <sz val="11"/>
        <rFont val="Calibri"/>
        <family val="2"/>
        <scheme val="minor"/>
      </rPr>
      <t>Llená las columnas marcadas en gris.</t>
    </r>
  </si>
  <si>
    <t>Si REGULARIZASTE o APROBASTE alguna materia solo coloca un 1 en el cuadro correspondiente.</t>
  </si>
  <si>
    <r>
      <t xml:space="preserve">Ubicar en cada celda la </t>
    </r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 con la que rendiste la </t>
    </r>
    <r>
      <rPr>
        <b/>
        <sz val="11"/>
        <color theme="1"/>
        <rFont val="Calibri"/>
        <family val="2"/>
        <scheme val="minor"/>
      </rPr>
      <t>Matería</t>
    </r>
    <r>
      <rPr>
        <sz val="11"/>
        <color theme="1"/>
        <rFont val="Calibri"/>
        <family val="2"/>
        <scheme val="minor"/>
      </rPr>
      <t xml:space="preserve"> correspondiente</t>
    </r>
  </si>
  <si>
    <t>Esto deberían actualizarlo una vez al año con el calendario de Mesas de Examen</t>
  </si>
  <si>
    <t>Regimen de Promoción</t>
  </si>
  <si>
    <t>Martes</t>
  </si>
  <si>
    <t>Lunes</t>
  </si>
  <si>
    <t>Viernes</t>
  </si>
  <si>
    <t>Jueves</t>
  </si>
  <si>
    <t>Miércoles</t>
  </si>
  <si>
    <t>Recuento de Notas</t>
  </si>
  <si>
    <t>Fechas de Turnos</t>
  </si>
  <si>
    <t>Practica Profesional II</t>
  </si>
  <si>
    <t>Cuatrimestre</t>
  </si>
  <si>
    <t>Introducción a la Histología y Fisioanatomía General y Especial</t>
  </si>
  <si>
    <t>Introducción a la Psicología Odontológica</t>
  </si>
  <si>
    <t>Introducción a la Microbiología</t>
  </si>
  <si>
    <t>Introducción a la Patología General y Especial</t>
  </si>
  <si>
    <t>Informática</t>
  </si>
  <si>
    <t>Inglés Básico</t>
  </si>
  <si>
    <t>Principios Básicos de Materiales e Instrumental Odontológico</t>
  </si>
  <si>
    <t>Bioseguridad Aplicada</t>
  </si>
  <si>
    <t>Organización y Administración en Odontología</t>
  </si>
  <si>
    <t>Prevención y Sanitarismo</t>
  </si>
  <si>
    <t>Técnicas de Diagnóstico por Imágenes en Odontología</t>
  </si>
  <si>
    <t>Urgencias y Emergencias Medico-Odontológicas</t>
  </si>
  <si>
    <t>Introducción a la Farmacología</t>
  </si>
  <si>
    <t>Practica Profesional I</t>
  </si>
  <si>
    <t>Ética y Bioética en la Practica Profesional</t>
  </si>
  <si>
    <t>Ergonomía</t>
  </si>
  <si>
    <t>Ingles Técnico</t>
  </si>
  <si>
    <t>Operatoria Dental</t>
  </si>
  <si>
    <t>Endodoncia</t>
  </si>
  <si>
    <t>Periodoncia</t>
  </si>
  <si>
    <t>Prostodoncia</t>
  </si>
  <si>
    <t>Cirugía Bucomaxilofacial</t>
  </si>
  <si>
    <t>Odontopediatría y Odontohebiatría</t>
  </si>
  <si>
    <t>Odontogeriatria</t>
  </si>
  <si>
    <t>Pacientes con Discapacidad</t>
  </si>
  <si>
    <t>Bioestadística Aplicada</t>
  </si>
  <si>
    <t>Informática Aplicada a la Organizacón y Administración en Odontología</t>
  </si>
  <si>
    <t>Introducción a la Implanto Odontología</t>
  </si>
  <si>
    <t>Ortodoncia y Ortopedia</t>
  </si>
  <si>
    <t>Practica Profesional III</t>
  </si>
  <si>
    <t>Plan de Estudio de Tecnicatura Universitaria en Asistencia Odontológica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</si>
</sst>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26"/>
      <color theme="0"/>
      <name val="Times New Roman"/>
      <family val="1"/>
    </font>
    <font>
      <b/>
      <sz val="36"/>
      <color theme="0"/>
      <name val="Times New Roman"/>
      <family val="1"/>
    </font>
    <font>
      <b/>
      <sz val="24"/>
      <color theme="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Fill="1" applyAlignment="1"/>
    <xf numFmtId="2" fontId="0" fillId="0" borderId="0" xfId="0" applyNumberFormat="1"/>
    <xf numFmtId="0" fontId="0" fillId="0" borderId="0" xfId="0" applyFill="1" applyBorder="1" applyAlignment="1"/>
    <xf numFmtId="2" fontId="0" fillId="0" borderId="19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15" borderId="0" xfId="0" applyNumberFormat="1" applyFill="1" applyBorder="1" applyAlignment="1" applyProtection="1">
      <alignment horizontal="right" vertical="center"/>
      <protection locked="0"/>
    </xf>
    <xf numFmtId="14" fontId="0" fillId="15" borderId="0" xfId="0" applyNumberFormat="1" applyFill="1" applyProtection="1">
      <protection locked="0"/>
    </xf>
    <xf numFmtId="0" fontId="0" fillId="12" borderId="0" xfId="0" applyNumberFormat="1" applyFill="1" applyBorder="1" applyAlignment="1" applyProtection="1">
      <alignment horizontal="right" vertical="center"/>
      <protection locked="0"/>
    </xf>
    <xf numFmtId="14" fontId="0" fillId="12" borderId="0" xfId="0" applyNumberFormat="1" applyFill="1" applyProtection="1">
      <protection locked="0"/>
    </xf>
    <xf numFmtId="14" fontId="0" fillId="15" borderId="0" xfId="0" applyNumberFormat="1" applyFill="1" applyBorder="1" applyProtection="1">
      <protection locked="0"/>
    </xf>
    <xf numFmtId="14" fontId="0" fillId="12" borderId="0" xfId="0" applyNumberFormat="1" applyFill="1" applyBorder="1" applyProtection="1">
      <protection locked="0"/>
    </xf>
    <xf numFmtId="0" fontId="0" fillId="0" borderId="38" xfId="0" applyFill="1" applyBorder="1" applyAlignment="1">
      <alignment vertical="center"/>
    </xf>
    <xf numFmtId="0" fontId="0" fillId="0" borderId="0" xfId="0" applyFill="1" applyAlignment="1" applyProtection="1"/>
    <xf numFmtId="0" fontId="0" fillId="0" borderId="40" xfId="0" applyFill="1" applyBorder="1" applyAlignment="1" applyProtection="1"/>
    <xf numFmtId="0" fontId="0" fillId="0" borderId="41" xfId="0" applyFill="1" applyBorder="1" applyAlignment="1" applyProtection="1"/>
    <xf numFmtId="0" fontId="0" fillId="0" borderId="42" xfId="0" applyFill="1" applyBorder="1" applyAlignment="1" applyProtection="1"/>
    <xf numFmtId="0" fontId="0" fillId="0" borderId="0" xfId="0" applyProtection="1"/>
    <xf numFmtId="0" fontId="0" fillId="0" borderId="39" xfId="0" applyFill="1" applyBorder="1" applyAlignment="1" applyProtection="1"/>
    <xf numFmtId="0" fontId="0" fillId="0" borderId="0" xfId="0" applyFill="1" applyBorder="1" applyAlignment="1" applyProtection="1"/>
    <xf numFmtId="0" fontId="0" fillId="0" borderId="14" xfId="0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14" fontId="0" fillId="0" borderId="19" xfId="0" applyNumberFormat="1" applyFill="1" applyBorder="1" applyAlignment="1" applyProtection="1">
      <alignment horizontal="center" vertical="center"/>
    </xf>
    <xf numFmtId="0" fontId="0" fillId="12" borderId="19" xfId="0" applyFill="1" applyBorder="1" applyAlignment="1" applyProtection="1">
      <alignment horizontal="center" vertical="center"/>
    </xf>
    <xf numFmtId="0" fontId="0" fillId="3" borderId="10" xfId="0" applyFill="1" applyBorder="1" applyProtection="1"/>
    <xf numFmtId="0" fontId="0" fillId="5" borderId="13" xfId="0" applyFill="1" applyBorder="1" applyProtection="1"/>
    <xf numFmtId="0" fontId="0" fillId="4" borderId="13" xfId="0" applyFill="1" applyBorder="1" applyProtection="1"/>
    <xf numFmtId="0" fontId="5" fillId="13" borderId="13" xfId="0" applyFont="1" applyFill="1" applyBorder="1" applyProtection="1"/>
    <xf numFmtId="0" fontId="5" fillId="14" borderId="13" xfId="0" applyFont="1" applyFill="1" applyBorder="1" applyProtection="1"/>
    <xf numFmtId="0" fontId="0" fillId="7" borderId="34" xfId="0" applyFill="1" applyBorder="1" applyProtection="1"/>
    <xf numFmtId="0" fontId="0" fillId="6" borderId="13" xfId="0" applyFill="1" applyBorder="1" applyProtection="1"/>
    <xf numFmtId="0" fontId="5" fillId="9" borderId="13" xfId="0" applyFont="1" applyFill="1" applyBorder="1" applyProtection="1"/>
    <xf numFmtId="0" fontId="0" fillId="10" borderId="16" xfId="0" applyFill="1" applyBorder="1" applyProtection="1"/>
    <xf numFmtId="0" fontId="0" fillId="0" borderId="0" xfId="0" applyProtection="1"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Protection="1"/>
    <xf numFmtId="0" fontId="0" fillId="0" borderId="40" xfId="0" applyBorder="1" applyProtection="1"/>
    <xf numFmtId="0" fontId="0" fillId="0" borderId="0" xfId="0" applyBorder="1" applyAlignment="1" applyProtection="1"/>
    <xf numFmtId="0" fontId="0" fillId="0" borderId="46" xfId="0" applyBorder="1" applyAlignment="1" applyProtection="1"/>
    <xf numFmtId="0" fontId="0" fillId="0" borderId="41" xfId="0" applyBorder="1" applyProtection="1"/>
    <xf numFmtId="0" fontId="0" fillId="0" borderId="39" xfId="0" applyBorder="1" applyProtection="1"/>
    <xf numFmtId="0" fontId="0" fillId="0" borderId="47" xfId="0" applyBorder="1" applyProtection="1"/>
    <xf numFmtId="0" fontId="0" fillId="0" borderId="5" xfId="0" applyBorder="1" applyProtection="1"/>
    <xf numFmtId="0" fontId="0" fillId="0" borderId="43" xfId="0" applyBorder="1" applyProtection="1"/>
    <xf numFmtId="0" fontId="0" fillId="0" borderId="45" xfId="0" applyBorder="1" applyProtection="1"/>
    <xf numFmtId="0" fontId="0" fillId="0" borderId="46" xfId="0" applyBorder="1" applyProtection="1"/>
    <xf numFmtId="0" fontId="0" fillId="0" borderId="1" xfId="0" applyBorder="1" applyProtection="1"/>
    <xf numFmtId="0" fontId="0" fillId="0" borderId="1" xfId="0" applyNumberFormat="1" applyBorder="1" applyAlignment="1" applyProtection="1">
      <alignment horizontal="left"/>
    </xf>
    <xf numFmtId="0" fontId="0" fillId="0" borderId="1" xfId="0" applyNumberFormat="1" applyBorder="1" applyProtection="1"/>
    <xf numFmtId="1" fontId="0" fillId="15" borderId="0" xfId="0" applyNumberFormat="1" applyFill="1" applyBorder="1" applyProtection="1"/>
    <xf numFmtId="0" fontId="0" fillId="0" borderId="8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12" borderId="1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6" fillId="0" borderId="49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6" fillId="0" borderId="49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0" fillId="0" borderId="54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</xf>
    <xf numFmtId="0" fontId="0" fillId="0" borderId="53" xfId="0" applyFill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55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/>
    </xf>
    <xf numFmtId="0" fontId="0" fillId="6" borderId="51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5" fillId="9" borderId="14" xfId="0" applyFont="1" applyFill="1" applyBorder="1" applyAlignment="1" applyProtection="1">
      <alignment horizontal="center"/>
    </xf>
    <xf numFmtId="0" fontId="5" fillId="9" borderId="51" xfId="0" applyFont="1" applyFill="1" applyBorder="1" applyAlignment="1" applyProtection="1">
      <alignment horizontal="center"/>
    </xf>
    <xf numFmtId="0" fontId="5" fillId="9" borderId="15" xfId="0" applyFont="1" applyFill="1" applyBorder="1" applyAlignment="1" applyProtection="1">
      <alignment horizontal="center"/>
    </xf>
    <xf numFmtId="0" fontId="0" fillId="10" borderId="17" xfId="0" applyFill="1" applyBorder="1" applyAlignment="1" applyProtection="1">
      <alignment horizontal="center"/>
    </xf>
    <xf numFmtId="0" fontId="0" fillId="10" borderId="52" xfId="0" applyFill="1" applyBorder="1" applyAlignment="1" applyProtection="1">
      <alignment horizontal="center"/>
    </xf>
    <xf numFmtId="0" fontId="0" fillId="10" borderId="18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50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5" borderId="14" xfId="0" applyFill="1" applyBorder="1" applyAlignment="1" applyProtection="1">
      <alignment horizontal="center"/>
    </xf>
    <xf numFmtId="0" fontId="0" fillId="5" borderId="51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</xf>
    <xf numFmtId="0" fontId="0" fillId="7" borderId="29" xfId="0" applyFill="1" applyBorder="1" applyAlignment="1" applyProtection="1">
      <alignment horizontal="center"/>
    </xf>
    <xf numFmtId="0" fontId="0" fillId="7" borderId="24" xfId="0" applyFill="1" applyBorder="1" applyAlignment="1" applyProtection="1">
      <alignment horizontal="center"/>
    </xf>
    <xf numFmtId="0" fontId="0" fillId="7" borderId="30" xfId="0" applyFill="1" applyBorder="1" applyAlignment="1" applyProtection="1">
      <alignment horizontal="center"/>
    </xf>
    <xf numFmtId="0" fontId="5" fillId="14" borderId="14" xfId="0" applyFont="1" applyFill="1" applyBorder="1" applyAlignment="1" applyProtection="1">
      <alignment horizontal="center"/>
    </xf>
    <xf numFmtId="0" fontId="5" fillId="14" borderId="51" xfId="0" applyFont="1" applyFill="1" applyBorder="1" applyAlignment="1" applyProtection="1">
      <alignment horizontal="center"/>
    </xf>
    <xf numFmtId="0" fontId="5" fillId="14" borderId="15" xfId="0" applyFont="1" applyFill="1" applyBorder="1" applyAlignment="1" applyProtection="1">
      <alignment horizontal="center"/>
    </xf>
    <xf numFmtId="0" fontId="5" fillId="13" borderId="14" xfId="0" applyFont="1" applyFill="1" applyBorder="1" applyAlignment="1" applyProtection="1">
      <alignment horizontal="center"/>
    </xf>
    <xf numFmtId="0" fontId="5" fillId="13" borderId="51" xfId="0" applyFont="1" applyFill="1" applyBorder="1" applyAlignment="1" applyProtection="1">
      <alignment horizontal="center"/>
    </xf>
    <xf numFmtId="0" fontId="5" fillId="13" borderId="15" xfId="0" applyFont="1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</xf>
    <xf numFmtId="0" fontId="0" fillId="4" borderId="51" xfId="0" applyFill="1" applyBorder="1" applyAlignment="1" applyProtection="1">
      <alignment horizontal="center"/>
    </xf>
    <xf numFmtId="0" fontId="0" fillId="4" borderId="15" xfId="0" applyFill="1" applyBorder="1" applyAlignment="1" applyProtection="1">
      <alignment horizontal="center"/>
    </xf>
    <xf numFmtId="0" fontId="3" fillId="11" borderId="29" xfId="0" applyNumberFormat="1" applyFont="1" applyFill="1" applyBorder="1" applyAlignment="1" applyProtection="1">
      <alignment horizontal="center" vertical="center"/>
    </xf>
    <xf numFmtId="0" fontId="3" fillId="11" borderId="28" xfId="0" applyNumberFormat="1" applyFont="1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horizontal="center" vertical="center" textRotation="90"/>
    </xf>
    <xf numFmtId="0" fontId="1" fillId="0" borderId="24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horizontal="center" vertical="center" wrapText="1"/>
    </xf>
    <xf numFmtId="0" fontId="0" fillId="12" borderId="1" xfId="0" applyFill="1" applyBorder="1" applyAlignment="1" applyProtection="1">
      <alignment horizontal="center" vertical="center"/>
    </xf>
    <xf numFmtId="0" fontId="0" fillId="10" borderId="7" xfId="0" applyFill="1" applyBorder="1" applyAlignment="1" applyProtection="1">
      <alignment horizontal="center" vertical="center" textRotation="90" wrapText="1"/>
    </xf>
    <xf numFmtId="0" fontId="0" fillId="10" borderId="8" xfId="0" applyFill="1" applyBorder="1" applyAlignment="1" applyProtection="1">
      <alignment horizontal="center" vertical="center" textRotation="90" wrapText="1"/>
    </xf>
    <xf numFmtId="0" fontId="0" fillId="10" borderId="9" xfId="0" applyFill="1" applyBorder="1" applyAlignment="1" applyProtection="1">
      <alignment horizontal="center" vertical="center" textRotation="90" wrapText="1"/>
    </xf>
    <xf numFmtId="0" fontId="0" fillId="0" borderId="1" xfId="0" applyFill="1" applyBorder="1" applyAlignment="1" applyProtection="1">
      <alignment horizontal="center" vertical="center" textRotation="90"/>
    </xf>
    <xf numFmtId="0" fontId="0" fillId="5" borderId="1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 textRotation="90" wrapText="1"/>
    </xf>
    <xf numFmtId="0" fontId="0" fillId="8" borderId="9" xfId="0" applyFill="1" applyBorder="1" applyAlignment="1" applyProtection="1">
      <alignment horizontal="center" vertical="center" textRotation="90" wrapText="1"/>
    </xf>
    <xf numFmtId="0" fontId="0" fillId="5" borderId="7" xfId="0" applyFill="1" applyBorder="1" applyAlignment="1" applyProtection="1">
      <alignment horizontal="center" vertical="center" textRotation="90" wrapText="1"/>
    </xf>
    <xf numFmtId="0" fontId="0" fillId="5" borderId="9" xfId="0" applyFill="1" applyBorder="1" applyAlignment="1" applyProtection="1">
      <alignment horizontal="center" vertical="center" textRotation="90" wrapText="1"/>
    </xf>
    <xf numFmtId="0" fontId="4" fillId="0" borderId="36" xfId="0" applyFont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wrapText="1"/>
    </xf>
    <xf numFmtId="0" fontId="0" fillId="0" borderId="4" xfId="0" applyFill="1" applyBorder="1" applyAlignment="1" applyProtection="1">
      <alignment horizontal="center" wrapText="1"/>
    </xf>
    <xf numFmtId="0" fontId="0" fillId="0" borderId="6" xfId="0" applyFill="1" applyBorder="1" applyAlignment="1" applyProtection="1">
      <alignment horizontal="center" wrapText="1"/>
    </xf>
    <xf numFmtId="0" fontId="0" fillId="16" borderId="32" xfId="0" applyFill="1" applyBorder="1" applyAlignment="1" applyProtection="1">
      <alignment horizontal="center" vertical="center"/>
    </xf>
    <xf numFmtId="0" fontId="0" fillId="16" borderId="22" xfId="0" applyFill="1" applyBorder="1" applyAlignment="1" applyProtection="1">
      <alignment horizontal="center" vertical="center"/>
    </xf>
    <xf numFmtId="0" fontId="0" fillId="12" borderId="7" xfId="0" applyFill="1" applyBorder="1" applyAlignment="1" applyProtection="1">
      <alignment horizontal="center" vertical="center" textRotation="90" wrapText="1"/>
    </xf>
    <xf numFmtId="0" fontId="0" fillId="12" borderId="9" xfId="0" applyFill="1" applyBorder="1" applyAlignment="1" applyProtection="1">
      <alignment horizontal="center" vertical="center" textRotation="90" wrapText="1"/>
    </xf>
    <xf numFmtId="0" fontId="11" fillId="17" borderId="0" xfId="0" applyFont="1" applyFill="1" applyBorder="1" applyAlignment="1" applyProtection="1">
      <alignment horizontal="center" vertical="center" wrapText="1"/>
    </xf>
    <xf numFmtId="0" fontId="0" fillId="0" borderId="38" xfId="0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textRotation="90"/>
    </xf>
    <xf numFmtId="0" fontId="0" fillId="0" borderId="20" xfId="0" applyBorder="1" applyAlignment="1">
      <alignment horizontal="center" textRotation="90"/>
    </xf>
    <xf numFmtId="0" fontId="0" fillId="0" borderId="33" xfId="0" applyBorder="1" applyAlignment="1">
      <alignment horizontal="center" textRotation="90"/>
    </xf>
    <xf numFmtId="0" fontId="10" fillId="17" borderId="41" xfId="0" applyFont="1" applyFill="1" applyBorder="1" applyAlignment="1" applyProtection="1">
      <alignment horizontal="center" vertical="center"/>
    </xf>
    <xf numFmtId="0" fontId="10" fillId="17" borderId="40" xfId="0" applyFont="1" applyFill="1" applyBorder="1" applyAlignment="1" applyProtection="1">
      <alignment horizontal="center" vertical="center"/>
    </xf>
    <xf numFmtId="0" fontId="10" fillId="17" borderId="42" xfId="0" applyFont="1" applyFill="1" applyBorder="1" applyAlignment="1" applyProtection="1">
      <alignment horizontal="center" vertical="center"/>
    </xf>
    <xf numFmtId="0" fontId="10" fillId="17" borderId="45" xfId="0" applyFont="1" applyFill="1" applyBorder="1" applyAlignment="1" applyProtection="1">
      <alignment horizontal="center" vertical="center"/>
    </xf>
    <xf numFmtId="0" fontId="10" fillId="17" borderId="39" xfId="0" applyFont="1" applyFill="1" applyBorder="1" applyAlignment="1" applyProtection="1">
      <alignment horizontal="center" vertical="center"/>
    </xf>
    <xf numFmtId="0" fontId="10" fillId="17" borderId="4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12" fillId="17" borderId="41" xfId="0" applyFont="1" applyFill="1" applyBorder="1" applyAlignment="1" applyProtection="1">
      <alignment horizontal="center" vertical="center"/>
    </xf>
    <xf numFmtId="0" fontId="12" fillId="17" borderId="40" xfId="0" applyFont="1" applyFill="1" applyBorder="1" applyAlignment="1" applyProtection="1">
      <alignment horizontal="center" vertical="center"/>
    </xf>
    <xf numFmtId="0" fontId="12" fillId="17" borderId="42" xfId="0" applyFont="1" applyFill="1" applyBorder="1" applyAlignment="1" applyProtection="1">
      <alignment horizontal="center" vertical="center"/>
    </xf>
    <xf numFmtId="0" fontId="12" fillId="17" borderId="45" xfId="0" applyFont="1" applyFill="1" applyBorder="1" applyAlignment="1" applyProtection="1">
      <alignment horizontal="center" vertical="center"/>
    </xf>
    <xf numFmtId="0" fontId="12" fillId="17" borderId="39" xfId="0" applyFont="1" applyFill="1" applyBorder="1" applyAlignment="1" applyProtection="1">
      <alignment horizontal="center" vertical="center"/>
    </xf>
    <xf numFmtId="0" fontId="12" fillId="17" borderId="46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1">
    <cellStyle name="Normal" xfId="0" builtinId="0"/>
  </cellStyles>
  <dxfs count="32">
    <dxf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66FFFF"/>
      <color rgb="FFFFCC66"/>
      <color rgb="FF800000"/>
      <color rgb="FFFF6600"/>
      <color rgb="FFFF006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26837</xdr:colOff>
      <xdr:row>1</xdr:row>
      <xdr:rowOff>28810</xdr:rowOff>
    </xdr:from>
    <xdr:to>
      <xdr:col>5</xdr:col>
      <xdr:colOff>1226004</xdr:colOff>
      <xdr:row>7</xdr:row>
      <xdr:rowOff>9526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35" t="35556" r="34720"/>
        <a:stretch>
          <a:fillRect/>
        </a:stretch>
      </xdr:blipFill>
      <xdr:spPr bwMode="auto">
        <a:xfrm>
          <a:off x="788837" y="228835"/>
          <a:ext cx="3751867" cy="1161816"/>
        </a:xfrm>
        <a:prstGeom prst="rect">
          <a:avLst/>
        </a:prstGeom>
        <a:noFill/>
        <a:ln w="28575">
          <a:solidFill>
            <a:srgbClr val="0070C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190500</xdr:rowOff>
    </xdr:from>
    <xdr:to>
      <xdr:col>1</xdr:col>
      <xdr:colOff>3886201</xdr:colOff>
      <xdr:row>7</xdr:row>
      <xdr:rowOff>9647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500"/>
          <a:ext cx="3896917" cy="1235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133350</xdr:rowOff>
    </xdr:from>
    <xdr:to>
      <xdr:col>5</xdr:col>
      <xdr:colOff>304801</xdr:colOff>
      <xdr:row>7</xdr:row>
      <xdr:rowOff>19172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33350"/>
          <a:ext cx="3895726" cy="1219322"/>
        </a:xfrm>
        <a:prstGeom prst="rect">
          <a:avLst/>
        </a:prstGeom>
      </xdr:spPr>
    </xdr:pic>
    <xdr:clientData/>
  </xdr:twoCellAnchor>
  <xdr:twoCellAnchor>
    <xdr:from>
      <xdr:col>4</xdr:col>
      <xdr:colOff>752475</xdr:colOff>
      <xdr:row>11</xdr:row>
      <xdr:rowOff>190500</xdr:rowOff>
    </xdr:from>
    <xdr:to>
      <xdr:col>6</xdr:col>
      <xdr:colOff>8106</xdr:colOff>
      <xdr:row>14</xdr:row>
      <xdr:rowOff>8107</xdr:rowOff>
    </xdr:to>
    <xdr:cxnSp macro="">
      <xdr:nvCxnSpPr>
        <xdr:cNvPr id="4" name="Conector recto 3"/>
        <xdr:cNvCxnSpPr/>
      </xdr:nvCxnSpPr>
      <xdr:spPr>
        <a:xfrm>
          <a:off x="4076700" y="2305050"/>
          <a:ext cx="779631" cy="417682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</xdr:row>
      <xdr:rowOff>0</xdr:rowOff>
    </xdr:from>
    <xdr:to>
      <xdr:col>1</xdr:col>
      <xdr:colOff>19050</xdr:colOff>
      <xdr:row>14</xdr:row>
      <xdr:rowOff>501</xdr:rowOff>
    </xdr:to>
    <xdr:cxnSp macro="">
      <xdr:nvCxnSpPr>
        <xdr:cNvPr id="10" name="Conector recto 9"/>
        <xdr:cNvCxnSpPr/>
      </xdr:nvCxnSpPr>
      <xdr:spPr>
        <a:xfrm flipV="1">
          <a:off x="0" y="2314575"/>
          <a:ext cx="781050" cy="400551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69"/>
  <sheetViews>
    <sheetView tabSelected="1" zoomScale="90" zoomScaleNormal="90" workbookViewId="0">
      <selection activeCell="A13" sqref="A13"/>
    </sheetView>
  </sheetViews>
  <sheetFormatPr baseColWidth="10" defaultRowHeight="15" x14ac:dyDescent="0.25"/>
  <cols>
    <col min="1" max="2" width="11.42578125" style="1"/>
    <col min="3" max="3" width="4.5703125" style="1" bestFit="1" customWidth="1"/>
    <col min="4" max="4" width="13" style="1" bestFit="1" customWidth="1"/>
    <col min="5" max="5" width="9.28515625" style="1" bestFit="1" customWidth="1"/>
    <col min="6" max="6" width="64.7109375" style="1" bestFit="1" customWidth="1"/>
    <col min="7" max="29" width="4.28515625" style="1" customWidth="1"/>
    <col min="30" max="30" width="3.7109375" style="1" customWidth="1"/>
    <col min="31" max="31" width="3.7109375" style="1" bestFit="1" customWidth="1"/>
    <col min="32" max="32" width="3.7109375" style="1" customWidth="1"/>
    <col min="33" max="33" width="19.5703125" style="1" customWidth="1"/>
    <col min="34" max="34" width="20" style="2" customWidth="1"/>
    <col min="35" max="35" width="4.85546875" style="1" customWidth="1"/>
    <col min="36" max="36" width="11.5703125" style="1" bestFit="1" customWidth="1"/>
    <col min="37" max="37" width="10.7109375" style="1" bestFit="1" customWidth="1"/>
    <col min="38" max="38" width="8.5703125" style="1" customWidth="1"/>
    <col min="39" max="40" width="5.7109375" style="1" customWidth="1"/>
    <col min="41" max="41" width="5.5703125" style="1" customWidth="1"/>
    <col min="42" max="42" width="5.7109375" style="1" customWidth="1"/>
    <col min="43" max="16384" width="11.42578125" style="1"/>
  </cols>
  <sheetData>
    <row r="1" spans="1:42" ht="15.75" thickBo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3"/>
    </row>
    <row r="2" spans="1:42" ht="15.75" thickTop="1" x14ac:dyDescent="0.25">
      <c r="A2" s="15"/>
      <c r="B2" s="16"/>
      <c r="C2" s="16"/>
      <c r="D2" s="16"/>
      <c r="E2" s="16"/>
      <c r="F2" s="16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8"/>
      <c r="AJ2" s="16"/>
      <c r="AK2" s="16"/>
      <c r="AL2" s="16"/>
      <c r="AM2" s="16"/>
      <c r="AN2" s="16"/>
      <c r="AO2" s="16"/>
      <c r="AP2" s="3"/>
    </row>
    <row r="3" spans="1:42" x14ac:dyDescent="0.25">
      <c r="A3" s="15"/>
      <c r="B3" s="15"/>
      <c r="C3" s="15"/>
      <c r="D3" s="15"/>
      <c r="E3" s="15"/>
      <c r="F3" s="19"/>
      <c r="G3" s="185" t="s">
        <v>108</v>
      </c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5"/>
      <c r="AK3" s="15"/>
      <c r="AL3" s="15"/>
      <c r="AM3" s="15"/>
      <c r="AN3" s="15"/>
      <c r="AO3" s="15"/>
      <c r="AP3" s="3"/>
    </row>
    <row r="4" spans="1:42" ht="15.75" customHeight="1" x14ac:dyDescent="0.25">
      <c r="A4" s="15"/>
      <c r="B4" s="15"/>
      <c r="C4" s="15"/>
      <c r="D4" s="15"/>
      <c r="E4" s="15"/>
      <c r="F4" s="1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5"/>
      <c r="AK4" s="15"/>
      <c r="AL4" s="15"/>
      <c r="AM4" s="15"/>
      <c r="AN4" s="15"/>
      <c r="AO4" s="15"/>
      <c r="AP4" s="3"/>
    </row>
    <row r="5" spans="1:42" ht="15" customHeight="1" x14ac:dyDescent="0.25">
      <c r="A5" s="15"/>
      <c r="B5" s="19"/>
      <c r="C5" s="15"/>
      <c r="D5" s="15"/>
      <c r="E5" s="15"/>
      <c r="F5" s="19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5"/>
      <c r="AK5" s="15"/>
      <c r="AL5" s="15"/>
      <c r="AM5" s="15"/>
      <c r="AN5" s="15"/>
      <c r="AO5" s="15"/>
      <c r="AP5" s="3"/>
    </row>
    <row r="6" spans="1:42" ht="15.75" customHeight="1" x14ac:dyDescent="0.25">
      <c r="A6" s="15"/>
      <c r="B6" s="15"/>
      <c r="C6" s="15"/>
      <c r="D6" s="15"/>
      <c r="E6" s="15"/>
      <c r="F6" s="1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5"/>
      <c r="AK6" s="15"/>
      <c r="AL6" s="15"/>
      <c r="AM6" s="15"/>
      <c r="AN6" s="15"/>
      <c r="AO6" s="15"/>
      <c r="AP6" s="3"/>
    </row>
    <row r="7" spans="1:42" ht="15.75" customHeight="1" thickBot="1" x14ac:dyDescent="0.3">
      <c r="A7" s="20"/>
      <c r="B7" s="20"/>
      <c r="C7" s="20"/>
      <c r="D7" s="20"/>
      <c r="E7" s="20"/>
      <c r="F7" s="21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21"/>
      <c r="AK7" s="21"/>
      <c r="AL7" s="21"/>
      <c r="AM7" s="21"/>
      <c r="AN7" s="21"/>
      <c r="AO7" s="21"/>
      <c r="AP7" s="3"/>
    </row>
    <row r="8" spans="1:42" ht="15.75" customHeight="1" thickTop="1" x14ac:dyDescent="0.25">
      <c r="A8" s="15"/>
      <c r="B8" s="15"/>
      <c r="C8" s="15"/>
      <c r="D8" s="15"/>
      <c r="E8" s="15"/>
      <c r="F8" s="1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5"/>
      <c r="AK8" s="15"/>
      <c r="AL8" s="15"/>
      <c r="AM8" s="15"/>
      <c r="AN8" s="15"/>
      <c r="AO8" s="15"/>
      <c r="AP8" s="3"/>
    </row>
    <row r="9" spans="1:42" ht="15.75" thickBot="1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3"/>
    </row>
    <row r="10" spans="1:42" ht="15.75" customHeight="1" thickBot="1" x14ac:dyDescent="0.3">
      <c r="A10" s="148" t="s">
        <v>4</v>
      </c>
      <c r="B10" s="151" t="s">
        <v>64</v>
      </c>
      <c r="C10" s="152"/>
      <c r="D10" s="152"/>
      <c r="E10" s="152"/>
      <c r="F10" s="153"/>
      <c r="G10" s="163" t="s">
        <v>0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1"/>
      <c r="AD10" s="150" t="s">
        <v>8</v>
      </c>
      <c r="AE10" s="150" t="s">
        <v>9</v>
      </c>
      <c r="AF10" s="171" t="s">
        <v>41</v>
      </c>
      <c r="AG10" s="177" t="s">
        <v>65</v>
      </c>
      <c r="AH10" s="178"/>
      <c r="AI10" s="168" t="s">
        <v>1</v>
      </c>
      <c r="AJ10" s="172" t="s">
        <v>2</v>
      </c>
      <c r="AK10" s="172"/>
      <c r="AL10" s="167" t="s">
        <v>3</v>
      </c>
      <c r="AM10" s="167"/>
      <c r="AN10" s="167"/>
      <c r="AO10" s="167"/>
    </row>
    <row r="11" spans="1:42" ht="15" customHeight="1" thickBot="1" x14ac:dyDescent="0.3">
      <c r="A11" s="149"/>
      <c r="B11" s="154"/>
      <c r="C11" s="155"/>
      <c r="D11" s="155"/>
      <c r="E11" s="155"/>
      <c r="F11" s="156"/>
      <c r="G11" s="161" t="s">
        <v>5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3" t="s">
        <v>6</v>
      </c>
      <c r="V11" s="164"/>
      <c r="W11" s="164"/>
      <c r="X11" s="164"/>
      <c r="Y11" s="164"/>
      <c r="Z11" s="164"/>
      <c r="AA11" s="164"/>
      <c r="AB11" s="164"/>
      <c r="AC11" s="161"/>
      <c r="AD11" s="150"/>
      <c r="AE11" s="150"/>
      <c r="AF11" s="171"/>
      <c r="AG11" s="179"/>
      <c r="AH11" s="180"/>
      <c r="AI11" s="169"/>
      <c r="AJ11" s="172"/>
      <c r="AK11" s="172"/>
      <c r="AL11" s="168" t="s">
        <v>20</v>
      </c>
      <c r="AM11" s="175" t="s">
        <v>21</v>
      </c>
      <c r="AN11" s="173" t="s">
        <v>12</v>
      </c>
      <c r="AO11" s="183" t="s">
        <v>22</v>
      </c>
    </row>
    <row r="12" spans="1:42" ht="33.75" customHeight="1" thickBot="1" x14ac:dyDescent="0.3">
      <c r="A12" s="22" t="s">
        <v>13</v>
      </c>
      <c r="B12" s="23" t="s">
        <v>24</v>
      </c>
      <c r="C12" s="24" t="s">
        <v>7</v>
      </c>
      <c r="D12" s="25" t="s">
        <v>77</v>
      </c>
      <c r="E12" s="25" t="s">
        <v>14</v>
      </c>
      <c r="F12" s="25" t="s">
        <v>15</v>
      </c>
      <c r="G12" s="157" t="s">
        <v>8</v>
      </c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8" t="s">
        <v>9</v>
      </c>
      <c r="V12" s="159"/>
      <c r="W12" s="159"/>
      <c r="X12" s="159"/>
      <c r="Y12" s="159"/>
      <c r="Z12" s="159"/>
      <c r="AA12" s="159"/>
      <c r="AB12" s="159"/>
      <c r="AC12" s="160"/>
      <c r="AD12" s="150"/>
      <c r="AE12" s="150"/>
      <c r="AF12" s="171"/>
      <c r="AG12" s="26" t="s">
        <v>10</v>
      </c>
      <c r="AH12" s="24" t="s">
        <v>6</v>
      </c>
      <c r="AI12" s="170"/>
      <c r="AJ12" s="27" t="s">
        <v>11</v>
      </c>
      <c r="AK12" s="27" t="s">
        <v>19</v>
      </c>
      <c r="AL12" s="170"/>
      <c r="AM12" s="176"/>
      <c r="AN12" s="174"/>
      <c r="AO12" s="184"/>
    </row>
    <row r="13" spans="1:42" ht="15.75" thickBot="1" x14ac:dyDescent="0.3">
      <c r="A13" s="53"/>
      <c r="B13" s="28" t="s">
        <v>69</v>
      </c>
      <c r="C13" s="117" t="s">
        <v>23</v>
      </c>
      <c r="D13" s="165" t="s">
        <v>23</v>
      </c>
      <c r="E13" s="29">
        <v>1</v>
      </c>
      <c r="F13" s="29" t="s">
        <v>78</v>
      </c>
      <c r="G13" s="30"/>
      <c r="H13" s="31"/>
      <c r="I13" s="31"/>
      <c r="J13" s="31"/>
      <c r="K13" s="31"/>
      <c r="L13" s="31"/>
      <c r="M13" s="98"/>
      <c r="N13" s="98"/>
      <c r="O13" s="98"/>
      <c r="P13" s="98"/>
      <c r="Q13" s="98"/>
      <c r="R13" s="98"/>
      <c r="S13" s="98"/>
      <c r="T13" s="32"/>
      <c r="U13" s="30"/>
      <c r="V13" s="31"/>
      <c r="W13" s="31"/>
      <c r="X13" s="31"/>
      <c r="Y13" s="31"/>
      <c r="Z13" s="98"/>
      <c r="AA13" s="98"/>
      <c r="AB13" s="98"/>
      <c r="AC13" s="32"/>
      <c r="AD13" s="54"/>
      <c r="AE13" s="54"/>
      <c r="AF13" s="29" t="str">
        <f>IF(Notas!C13&gt;5,Notas!C13,IF(Notas!D13&gt;5,Notas!D13,IF(Notas!E13&gt;5,Notas!E13,IF(Notas!F13&gt;5,Notas!F13,IF(Notas!H13&gt;5,Notas!H13,IF(Notas!I13&gt;5,Notas!I13,IF(Notas!J13&gt;5,Notas!J13,IF(Notas!K13&gt;5,Notas!K13,IF(Notas!L13&gt;5,Notas!L13,IF(Notas!M13&gt;5,Notas!M13,IF(Notas!N13&gt;5,Notas!N13,IF(Notas!O13&gt;5,Notas!O13,IF(Notas!P13&gt;5,Notas!P13,IF(Notas!Q13&gt;5,Notas!Q13,IF(Notas!R13&gt;5,Notas!R13,IF(Notas!S13&gt;5,Notas!S13,IF(Notas!T13&gt;5,Notas!T13,IF(Notas!U13&gt;5,Notas!U13,IF(Notas!V13&gt;5,Notas!V13,IF(Notas!W13&gt;5,Notas!W13,IF(Notas!X13&gt;5,Notas!X13,IF(Notas!Y13&gt;5,Notas!Y13,IF(Notas!Z13&gt;5,Notas!Z13,IF(Notas!AA13&gt;5,Notas!AA13,""))))))))))))))))))))))))</f>
        <v/>
      </c>
      <c r="AG13" s="33" t="str">
        <f t="shared" ref="AG13:AG19" si="0">IF(AE13=1,"APROBADA",IF(AD13=1,"REGULAR",IF(SUM(IF(SUM(IF(G13&lt;&gt;"",VLOOKUP(G13,E$13:AE$45,26,FALSE),0),IF(H13&lt;&gt;"",VLOOKUP(H13,E$13:AE$45,26,FALSE),0),IF(I13&lt;&gt;"",VLOOKUP(I13,E$13:AE$45,26,FALSE),0),IF(J13&lt;&gt;"",VLOOKUP(J13,E$13:AE$45,26,FALSE),0),IF(K13&lt;&gt;"",VLOOKUP(K13,E$13:AE$45,26,FALSE),0),IF(L13&lt;&gt;"",VLOOKUP(L13,E$13:AE$45,26,FALSE),0),IF(M13&lt;&gt;"",VLOOKUP(M13,E$13:AE$45,26,FALSE),0),IF(N13&lt;&gt;"",VLOOKUP(N13,E$13:AE$45,26,FALSE),0),IF(O13&lt;&gt;"",VLOOKUP(O13,E$13:AE$45,26,FALSE),0),IF(P13&lt;&gt;"",VLOOKUP(P13,E$13:AE$45,26,FALSE),0),IF(Q13&lt;&gt;"",VLOOKUP(Q13,E$13:AE$45,26,FALSE),0),IF(R13&lt;&gt;"",VLOOKUP(R13,E$13:AE$45,26,FALSE),0),IF(S13&lt;&gt;"",VLOOKUP(S13,E$13:AE$45,26,FALSE),0),IF(T13&lt;&gt;"",VLOOKUP(T13,E$13:AE$45,26,FALSE),0),)=COUNT(G13:T13),1,0))=1,"CURSAR","FALTA REG.")))</f>
        <v>CURSAR</v>
      </c>
      <c r="AH13" s="29" t="str">
        <f t="shared" ref="AH13:AH26" si="1">IF(AG13="REGULAR",IF(SUM(IF(U13&lt;&gt;"",VLOOKUP(U13,$E$13:$AE$45,16,FALSE),0),IF(V13&lt;&gt;"",VLOOKUP(V13,$E$13:$AE$45,16,FALSE),0),IF(W13&lt;&gt;"",VLOOKUP(W13,$E$13:$AE$45,16,FALSE),0),IF(X13&lt;&gt;"",VLOOKUP(X13,$E$13:$AE$45,16,FALSE),0),IF(Y13&lt;&gt;"",VLOOKUP(Y13,$E$13:$AE$45,16,FALSE),0),IF(AC13&lt;&gt;"",VLOOKUP(AC13,$E$13:$AE$45,16,FALSE),0),)=COUNTA(U13:AC13),"RENDIR","FALTA APROB"),"")</f>
        <v/>
      </c>
      <c r="AI13" s="29" t="str">
        <f t="shared" ref="AI13:AI26" si="2">IF(AH13="RENDIR",COUNTIF($G$13:$AC$45,E13),"")</f>
        <v/>
      </c>
      <c r="AJ13" s="41" t="str">
        <f>IF(AG13="REGULAR",DATE(A13+2,4,0),"")</f>
        <v/>
      </c>
      <c r="AK13" s="29" t="str">
        <f t="shared" ref="AK13:AK26" ca="1" si="3">IF(AG13="REGULAR",DATE(A13+2,0,0)-TODAY(),"")</f>
        <v/>
      </c>
      <c r="AL13" s="29" t="str">
        <f t="shared" ref="AL13:AL25" si="4">IF(AJ13:AJ45="","",RANK(AI13,$AI$13:$AI$45,0)-COUNTIF($AI$13:$AI$45,"&lt;0")+COUNTIF(AJ$13:AJ$13,AI13)-1)</f>
        <v/>
      </c>
      <c r="AM13" s="29" t="str">
        <f>IF(AI13="","",RANK(AK13,$AK$13:$AK$45,1)-COUNTIF($AK$13:$AK$45,"&lt;0")+COUNTIF($AL$13:AL13,AL13)-1)</f>
        <v/>
      </c>
      <c r="AN13" s="29" t="str">
        <f>IF(AM13="","",(AL13+AM13)*100+AM13)</f>
        <v/>
      </c>
      <c r="AO13" s="42" t="str">
        <f t="shared" ref="AO13:AO26" si="5">IF(AN13="","",RANK(AN13,$AN$13:$AN$45,1))</f>
        <v/>
      </c>
    </row>
    <row r="14" spans="1:42" ht="15.75" thickBot="1" x14ac:dyDescent="0.3">
      <c r="A14" s="53"/>
      <c r="B14" s="28" t="s">
        <v>69</v>
      </c>
      <c r="C14" s="118"/>
      <c r="D14" s="115"/>
      <c r="E14" s="33">
        <v>2</v>
      </c>
      <c r="F14" s="33" t="s">
        <v>79</v>
      </c>
      <c r="G14" s="34"/>
      <c r="H14" s="35"/>
      <c r="I14" s="35"/>
      <c r="J14" s="35"/>
      <c r="K14" s="35"/>
      <c r="L14" s="35"/>
      <c r="M14" s="99"/>
      <c r="N14" s="99"/>
      <c r="O14" s="99"/>
      <c r="P14" s="99"/>
      <c r="Q14" s="99"/>
      <c r="R14" s="99"/>
      <c r="S14" s="99"/>
      <c r="T14" s="28"/>
      <c r="U14" s="34"/>
      <c r="V14" s="35"/>
      <c r="W14" s="35"/>
      <c r="X14" s="35"/>
      <c r="Y14" s="35"/>
      <c r="Z14" s="99"/>
      <c r="AA14" s="99"/>
      <c r="AB14" s="99"/>
      <c r="AC14" s="28"/>
      <c r="AD14" s="56"/>
      <c r="AE14" s="56"/>
      <c r="AF14" s="33" t="str">
        <f>IF(Notas!C14&gt;5,Notas!C14,IF(Notas!D14&gt;5,Notas!D14,IF(Notas!E14&gt;5,Notas!E14,IF(Notas!F14&gt;5,Notas!F14,IF(Notas!H14&gt;5,Notas!H14,IF(Notas!I14&gt;5,Notas!I14,IF(Notas!J14&gt;5,Notas!J14,IF(Notas!K14&gt;5,Notas!K14,IF(Notas!L14&gt;5,Notas!L14,IF(Notas!M14&gt;5,Notas!M14,IF(Notas!N14&gt;5,Notas!N14,IF(Notas!O14&gt;5,Notas!O14,IF(Notas!P14&gt;5,Notas!P14,IF(Notas!Q14&gt;5,Notas!Q14,IF(Notas!R14&gt;5,Notas!R14,IF(Notas!S14&gt;5,Notas!S14,IF(Notas!T14&gt;5,Notas!T14,IF(Notas!U14&gt;5,Notas!U14,IF(Notas!V14&gt;5,Notas!V14,IF(Notas!W14&gt;5,Notas!W14,IF(Notas!X14&gt;5,Notas!X14,IF(Notas!Y14&gt;5,Notas!Y14,IF(Notas!Z14&gt;5,Notas!Z14,IF(Notas!AA14&gt;5,Notas!AA14,""))))))))))))))))))))))))</f>
        <v/>
      </c>
      <c r="AG14" s="33" t="str">
        <f t="shared" si="0"/>
        <v>CURSAR</v>
      </c>
      <c r="AH14" s="33" t="str">
        <f t="shared" si="1"/>
        <v/>
      </c>
      <c r="AI14" s="29" t="str">
        <f t="shared" si="2"/>
        <v/>
      </c>
      <c r="AJ14" s="41" t="str">
        <f t="shared" ref="AJ14:AJ45" si="6">IF(AG14="REGULAR",DATE(A14+2,4,0),"")</f>
        <v/>
      </c>
      <c r="AK14" s="29" t="str">
        <f t="shared" ca="1" si="3"/>
        <v/>
      </c>
      <c r="AL14" s="29" t="str">
        <f t="shared" si="4"/>
        <v/>
      </c>
      <c r="AM14" s="29" t="str">
        <f>IF(AI14="","",RANK(AK14,$AK$13:$AK$45,1)-COUNTIF($AK$13:$AK$45,"&lt;0")+COUNTIF($AL$13:AL14,AL14)-1)</f>
        <v/>
      </c>
      <c r="AN14" s="29" t="str">
        <f t="shared" ref="AN14:AN45" si="7">IF(AM14="","",(AL14+AM14)*100+AM14)</f>
        <v/>
      </c>
      <c r="AO14" s="42" t="str">
        <f t="shared" si="5"/>
        <v/>
      </c>
    </row>
    <row r="15" spans="1:42" ht="15.75" thickBot="1" x14ac:dyDescent="0.3">
      <c r="A15" s="53"/>
      <c r="B15" s="28" t="s">
        <v>70</v>
      </c>
      <c r="C15" s="118"/>
      <c r="D15" s="115"/>
      <c r="E15" s="33">
        <v>3</v>
      </c>
      <c r="F15" s="33" t="s">
        <v>80</v>
      </c>
      <c r="G15" s="34"/>
      <c r="H15" s="35"/>
      <c r="I15" s="35"/>
      <c r="J15" s="35"/>
      <c r="K15" s="35"/>
      <c r="L15" s="35"/>
      <c r="M15" s="99"/>
      <c r="N15" s="99"/>
      <c r="O15" s="99"/>
      <c r="P15" s="99"/>
      <c r="Q15" s="99"/>
      <c r="R15" s="99"/>
      <c r="S15" s="99"/>
      <c r="T15" s="28"/>
      <c r="U15" s="34"/>
      <c r="V15" s="35"/>
      <c r="W15" s="35"/>
      <c r="X15" s="35"/>
      <c r="Y15" s="35"/>
      <c r="Z15" s="99"/>
      <c r="AA15" s="99"/>
      <c r="AB15" s="99"/>
      <c r="AC15" s="28"/>
      <c r="AD15" s="56"/>
      <c r="AE15" s="56"/>
      <c r="AF15" s="33" t="str">
        <f>IF(Notas!C15&gt;5,Notas!C15,IF(Notas!D15&gt;5,Notas!D15,IF(Notas!E15&gt;5,Notas!E15,IF(Notas!F15&gt;5,Notas!F15,IF(Notas!H15&gt;5,Notas!H15,IF(Notas!I15&gt;5,Notas!I15,IF(Notas!J15&gt;5,Notas!J15,IF(Notas!K15&gt;5,Notas!K15,IF(Notas!L15&gt;5,Notas!L15,IF(Notas!M15&gt;5,Notas!M15,IF(Notas!N15&gt;5,Notas!N15,IF(Notas!O15&gt;5,Notas!O15,IF(Notas!P15&gt;5,Notas!P15,IF(Notas!Q15&gt;5,Notas!Q15,IF(Notas!R15&gt;5,Notas!R15,IF(Notas!S15&gt;5,Notas!S15,IF(Notas!T15&gt;5,Notas!T15,IF(Notas!U15&gt;5,Notas!U15,IF(Notas!V15&gt;5,Notas!V15,IF(Notas!W15&gt;5,Notas!W15,IF(Notas!X15&gt;5,Notas!X15,IF(Notas!Y15&gt;5,Notas!Y15,IF(Notas!Z15&gt;5,Notas!Z15,IF(Notas!AA15&gt;5,Notas!AA15,""))))))))))))))))))))))))</f>
        <v/>
      </c>
      <c r="AG15" s="33" t="str">
        <f t="shared" si="0"/>
        <v>CURSAR</v>
      </c>
      <c r="AH15" s="33" t="str">
        <f t="shared" si="1"/>
        <v/>
      </c>
      <c r="AI15" s="29" t="str">
        <f t="shared" si="2"/>
        <v/>
      </c>
      <c r="AJ15" s="41" t="str">
        <f t="shared" si="6"/>
        <v/>
      </c>
      <c r="AK15" s="29" t="str">
        <f t="shared" ca="1" si="3"/>
        <v/>
      </c>
      <c r="AL15" s="29" t="str">
        <f t="shared" si="4"/>
        <v/>
      </c>
      <c r="AM15" s="29" t="str">
        <f>IF(AI15="","",RANK(AK15,$AK$13:$AK$45,1)-COUNTIF($AK$13:$AK$45,"&lt;0")+COUNTIF($AL$13:AL15,AL15)-1)</f>
        <v/>
      </c>
      <c r="AN15" s="29" t="str">
        <f t="shared" si="7"/>
        <v/>
      </c>
      <c r="AO15" s="42" t="str">
        <f t="shared" si="5"/>
        <v/>
      </c>
    </row>
    <row r="16" spans="1:42" ht="15.75" thickBot="1" x14ac:dyDescent="0.3">
      <c r="A16" s="53"/>
      <c r="B16" s="28" t="s">
        <v>70</v>
      </c>
      <c r="C16" s="118"/>
      <c r="D16" s="115"/>
      <c r="E16" s="33">
        <v>4</v>
      </c>
      <c r="F16" s="33" t="s">
        <v>81</v>
      </c>
      <c r="G16" s="34"/>
      <c r="H16" s="35"/>
      <c r="I16" s="35"/>
      <c r="J16" s="35"/>
      <c r="K16" s="35"/>
      <c r="L16" s="35"/>
      <c r="M16" s="99"/>
      <c r="N16" s="99"/>
      <c r="O16" s="99"/>
      <c r="P16" s="99"/>
      <c r="Q16" s="99"/>
      <c r="R16" s="99"/>
      <c r="S16" s="99"/>
      <c r="T16" s="28"/>
      <c r="U16" s="34"/>
      <c r="V16" s="35"/>
      <c r="W16" s="35"/>
      <c r="X16" s="35"/>
      <c r="Y16" s="35"/>
      <c r="Z16" s="99"/>
      <c r="AA16" s="99"/>
      <c r="AB16" s="99"/>
      <c r="AC16" s="28"/>
      <c r="AD16" s="56"/>
      <c r="AE16" s="56"/>
      <c r="AF16" s="33" t="str">
        <f>IF(Notas!C16&gt;5,Notas!C16,IF(Notas!D16&gt;5,Notas!D16,IF(Notas!E16&gt;5,Notas!E16,IF(Notas!F16&gt;5,Notas!F16,IF(Notas!H16&gt;5,Notas!H16,IF(Notas!I16&gt;5,Notas!I16,IF(Notas!J16&gt;5,Notas!J16,IF(Notas!K16&gt;5,Notas!K16,IF(Notas!L16&gt;5,Notas!L16,IF(Notas!M16&gt;5,Notas!M16,IF(Notas!N16&gt;5,Notas!N16,IF(Notas!O16&gt;5,Notas!O16,IF(Notas!P16&gt;5,Notas!P16,IF(Notas!Q16&gt;5,Notas!Q16,IF(Notas!R16&gt;5,Notas!R16,IF(Notas!S16&gt;5,Notas!S16,IF(Notas!T16&gt;5,Notas!T16,IF(Notas!U16&gt;5,Notas!U16,IF(Notas!V16&gt;5,Notas!V16,IF(Notas!W16&gt;5,Notas!W16,IF(Notas!X16&gt;5,Notas!X16,IF(Notas!Y16&gt;5,Notas!Y16,IF(Notas!Z16&gt;5,Notas!Z16,IF(Notas!AA16&gt;5,Notas!AA16,""))))))))))))))))))))))))</f>
        <v/>
      </c>
      <c r="AG16" s="33" t="str">
        <f t="shared" si="0"/>
        <v>CURSAR</v>
      </c>
      <c r="AH16" s="33" t="str">
        <f t="shared" si="1"/>
        <v/>
      </c>
      <c r="AI16" s="29" t="str">
        <f t="shared" si="2"/>
        <v/>
      </c>
      <c r="AJ16" s="41" t="str">
        <f t="shared" si="6"/>
        <v/>
      </c>
      <c r="AK16" s="29" t="str">
        <f t="shared" ca="1" si="3"/>
        <v/>
      </c>
      <c r="AL16" s="29" t="str">
        <f t="shared" si="4"/>
        <v/>
      </c>
      <c r="AM16" s="29" t="str">
        <f>IF(AI16="","",RANK(AK16,$AK$13:$AK$45,1)-COUNTIF($AK$13:$AK$45,"&lt;0")+COUNTIF($AL$13:AL16,AL16)-1)</f>
        <v/>
      </c>
      <c r="AN16" s="29" t="str">
        <f t="shared" si="7"/>
        <v/>
      </c>
      <c r="AO16" s="42" t="str">
        <f t="shared" si="5"/>
        <v/>
      </c>
    </row>
    <row r="17" spans="1:42" ht="15.75" thickBot="1" x14ac:dyDescent="0.3">
      <c r="A17" s="53"/>
      <c r="B17" s="28" t="s">
        <v>71</v>
      </c>
      <c r="C17" s="118"/>
      <c r="D17" s="115"/>
      <c r="E17" s="33">
        <v>5</v>
      </c>
      <c r="F17" s="33" t="s">
        <v>82</v>
      </c>
      <c r="G17" s="34"/>
      <c r="H17" s="35"/>
      <c r="I17" s="35"/>
      <c r="J17" s="35"/>
      <c r="K17" s="35"/>
      <c r="L17" s="35"/>
      <c r="M17" s="99"/>
      <c r="N17" s="99"/>
      <c r="O17" s="99"/>
      <c r="P17" s="99"/>
      <c r="Q17" s="99"/>
      <c r="R17" s="99"/>
      <c r="S17" s="99"/>
      <c r="T17" s="28"/>
      <c r="U17" s="34"/>
      <c r="V17" s="35"/>
      <c r="W17" s="35"/>
      <c r="X17" s="35"/>
      <c r="Y17" s="35"/>
      <c r="Z17" s="99"/>
      <c r="AA17" s="99"/>
      <c r="AB17" s="99"/>
      <c r="AC17" s="28"/>
      <c r="AD17" s="56"/>
      <c r="AE17" s="56"/>
      <c r="AF17" s="33" t="str">
        <f>IF(Notas!C17&gt;5,Notas!C17,IF(Notas!D17&gt;5,Notas!D17,IF(Notas!E17&gt;5,Notas!E17,IF(Notas!F17&gt;5,Notas!F17,IF(Notas!H17&gt;5,Notas!H17,IF(Notas!I17&gt;5,Notas!I17,IF(Notas!J17&gt;5,Notas!J17,IF(Notas!K17&gt;5,Notas!K17,IF(Notas!L17&gt;5,Notas!L17,IF(Notas!M17&gt;5,Notas!M17,IF(Notas!N17&gt;5,Notas!N17,IF(Notas!O17&gt;5,Notas!O17,IF(Notas!P17&gt;5,Notas!P17,IF(Notas!Q17&gt;5,Notas!Q17,IF(Notas!R17&gt;5,Notas!R17,IF(Notas!S17&gt;5,Notas!S17,IF(Notas!T17&gt;5,Notas!T17,IF(Notas!U17&gt;5,Notas!U17,IF(Notas!V17&gt;5,Notas!V17,IF(Notas!W17&gt;5,Notas!W17,IF(Notas!X17&gt;5,Notas!X17,IF(Notas!Y17&gt;5,Notas!Y17,IF(Notas!Z17&gt;5,Notas!Z17,IF(Notas!AA17&gt;5,Notas!AA17,""))))))))))))))))))))))))</f>
        <v/>
      </c>
      <c r="AG17" s="33" t="str">
        <f t="shared" si="0"/>
        <v>CURSAR</v>
      </c>
      <c r="AH17" s="33" t="str">
        <f t="shared" si="1"/>
        <v/>
      </c>
      <c r="AI17" s="29" t="str">
        <f t="shared" si="2"/>
        <v/>
      </c>
      <c r="AJ17" s="41" t="str">
        <f t="shared" si="6"/>
        <v/>
      </c>
      <c r="AK17" s="29" t="str">
        <f t="shared" ca="1" si="3"/>
        <v/>
      </c>
      <c r="AL17" s="29" t="str">
        <f t="shared" si="4"/>
        <v/>
      </c>
      <c r="AM17" s="29" t="str">
        <f>IF(AI17="","",RANK(AK17,$AK$13:$AK$45,1)-COUNTIF($AK$13:$AK$45,"&lt;0")+COUNTIF($AL$13:AL17,AL17)-1)</f>
        <v/>
      </c>
      <c r="AN17" s="29" t="str">
        <f t="shared" si="7"/>
        <v/>
      </c>
      <c r="AO17" s="42" t="str">
        <f t="shared" si="5"/>
        <v/>
      </c>
    </row>
    <row r="18" spans="1:42" ht="15.75" thickBot="1" x14ac:dyDescent="0.3">
      <c r="A18" s="53"/>
      <c r="B18" s="28" t="s">
        <v>72</v>
      </c>
      <c r="C18" s="118"/>
      <c r="D18" s="115"/>
      <c r="E18" s="33">
        <v>6</v>
      </c>
      <c r="F18" s="33" t="s">
        <v>83</v>
      </c>
      <c r="G18" s="34"/>
      <c r="H18" s="35"/>
      <c r="I18" s="35"/>
      <c r="J18" s="35"/>
      <c r="K18" s="35"/>
      <c r="L18" s="35"/>
      <c r="M18" s="99"/>
      <c r="N18" s="99"/>
      <c r="O18" s="99"/>
      <c r="P18" s="99"/>
      <c r="Q18" s="99"/>
      <c r="R18" s="99"/>
      <c r="S18" s="99"/>
      <c r="T18" s="28"/>
      <c r="U18" s="34"/>
      <c r="V18" s="35"/>
      <c r="W18" s="35"/>
      <c r="X18" s="35"/>
      <c r="Y18" s="35"/>
      <c r="Z18" s="99"/>
      <c r="AA18" s="99"/>
      <c r="AB18" s="99"/>
      <c r="AC18" s="28"/>
      <c r="AD18" s="56"/>
      <c r="AE18" s="56"/>
      <c r="AF18" s="33" t="str">
        <f>IF(Notas!C18&gt;5,Notas!C18,IF(Notas!D18&gt;5,Notas!D18,IF(Notas!E18&gt;5,Notas!E18,IF(Notas!F18&gt;5,Notas!F18,IF(Notas!H18&gt;5,Notas!H18,IF(Notas!I18&gt;5,Notas!I18,IF(Notas!J18&gt;5,Notas!J18,IF(Notas!K18&gt;5,Notas!K18,IF(Notas!L18&gt;5,Notas!L18,IF(Notas!M18&gt;5,Notas!M18,IF(Notas!N18&gt;5,Notas!N18,IF(Notas!O18&gt;5,Notas!O18,IF(Notas!P18&gt;5,Notas!P18,IF(Notas!Q18&gt;5,Notas!Q18,IF(Notas!R18&gt;5,Notas!R18,IF(Notas!S18&gt;5,Notas!S18,IF(Notas!T18&gt;5,Notas!T18,IF(Notas!U18&gt;5,Notas!U18,IF(Notas!V18&gt;5,Notas!V18,IF(Notas!W18&gt;5,Notas!W18,IF(Notas!X18&gt;5,Notas!X18,IF(Notas!Y18&gt;5,Notas!Y18,IF(Notas!Z18&gt;5,Notas!Z18,IF(Notas!AA18&gt;5,Notas!AA18,""))))))))))))))))))))))))</f>
        <v/>
      </c>
      <c r="AG18" s="33" t="str">
        <f t="shared" si="0"/>
        <v>CURSAR</v>
      </c>
      <c r="AH18" s="33" t="str">
        <f t="shared" si="1"/>
        <v/>
      </c>
      <c r="AI18" s="29" t="str">
        <f t="shared" si="2"/>
        <v/>
      </c>
      <c r="AJ18" s="41" t="str">
        <f t="shared" si="6"/>
        <v/>
      </c>
      <c r="AK18" s="29" t="str">
        <f t="shared" ca="1" si="3"/>
        <v/>
      </c>
      <c r="AL18" s="29" t="str">
        <f t="shared" si="4"/>
        <v/>
      </c>
      <c r="AM18" s="29" t="str">
        <f>IF(AI18="","",RANK(AK18,$AK$13:$AK$45,1)-COUNTIF($AK$13:$AK$45,"&lt;0")+COUNTIF($AL$13:AL18,AL18)-1)</f>
        <v/>
      </c>
      <c r="AN18" s="29" t="str">
        <f t="shared" si="7"/>
        <v/>
      </c>
      <c r="AO18" s="42" t="str">
        <f t="shared" si="5"/>
        <v/>
      </c>
    </row>
    <row r="19" spans="1:42" ht="15.75" thickBot="1" x14ac:dyDescent="0.3">
      <c r="A19" s="53"/>
      <c r="B19" s="36" t="s">
        <v>70</v>
      </c>
      <c r="C19" s="118"/>
      <c r="D19" s="166"/>
      <c r="E19" s="89">
        <v>7</v>
      </c>
      <c r="F19" s="89" t="s">
        <v>84</v>
      </c>
      <c r="G19" s="90"/>
      <c r="H19" s="91"/>
      <c r="I19" s="91"/>
      <c r="J19" s="91"/>
      <c r="K19" s="91"/>
      <c r="L19" s="91"/>
      <c r="M19" s="100"/>
      <c r="N19" s="100"/>
      <c r="O19" s="100"/>
      <c r="P19" s="100"/>
      <c r="Q19" s="100"/>
      <c r="R19" s="100"/>
      <c r="S19" s="100"/>
      <c r="T19" s="36"/>
      <c r="U19" s="90"/>
      <c r="V19" s="91"/>
      <c r="W19" s="91"/>
      <c r="X19" s="91"/>
      <c r="Y19" s="91"/>
      <c r="Z19" s="100"/>
      <c r="AA19" s="100"/>
      <c r="AB19" s="100"/>
      <c r="AC19" s="36"/>
      <c r="AD19" s="92"/>
      <c r="AE19" s="92"/>
      <c r="AF19" s="89"/>
      <c r="AG19" s="33" t="str">
        <f t="shared" si="0"/>
        <v>CURSAR</v>
      </c>
      <c r="AH19" s="33" t="str">
        <f t="shared" si="1"/>
        <v/>
      </c>
      <c r="AI19" s="29" t="str">
        <f t="shared" si="2"/>
        <v/>
      </c>
      <c r="AJ19" s="41" t="str">
        <f t="shared" si="6"/>
        <v/>
      </c>
      <c r="AK19" s="29" t="str">
        <f t="shared" ca="1" si="3"/>
        <v/>
      </c>
      <c r="AL19" s="29" t="str">
        <f t="shared" si="4"/>
        <v/>
      </c>
      <c r="AM19" s="29" t="str">
        <f>IF(AI19="","",RANK(AK19,$AK$13:$AK$45,1)-COUNTIF($AK$13:$AK$45,"&lt;0")+COUNTIF($AL$13:AL19,AL19)-1)</f>
        <v/>
      </c>
      <c r="AN19" s="29" t="str">
        <f t="shared" si="7"/>
        <v/>
      </c>
      <c r="AO19" s="42" t="str">
        <f t="shared" si="5"/>
        <v/>
      </c>
    </row>
    <row r="20" spans="1:42" ht="15.75" thickBot="1" x14ac:dyDescent="0.3">
      <c r="A20" s="53"/>
      <c r="B20" s="36" t="s">
        <v>69</v>
      </c>
      <c r="C20" s="118"/>
      <c r="D20" s="114" t="s">
        <v>25</v>
      </c>
      <c r="E20" s="89">
        <v>8</v>
      </c>
      <c r="F20" s="89" t="s">
        <v>85</v>
      </c>
      <c r="G20" s="90">
        <v>1</v>
      </c>
      <c r="H20" s="91">
        <v>3</v>
      </c>
      <c r="I20" s="91">
        <v>4</v>
      </c>
      <c r="J20" s="91">
        <v>7</v>
      </c>
      <c r="K20" s="91"/>
      <c r="L20" s="91"/>
      <c r="M20" s="100"/>
      <c r="N20" s="100"/>
      <c r="O20" s="100"/>
      <c r="P20" s="100"/>
      <c r="Q20" s="100"/>
      <c r="R20" s="100"/>
      <c r="S20" s="100"/>
      <c r="T20" s="36"/>
      <c r="U20" s="90"/>
      <c r="V20" s="91"/>
      <c r="W20" s="91"/>
      <c r="X20" s="91"/>
      <c r="Y20" s="91"/>
      <c r="Z20" s="100"/>
      <c r="AA20" s="100"/>
      <c r="AB20" s="100"/>
      <c r="AC20" s="36"/>
      <c r="AD20" s="92"/>
      <c r="AE20" s="92"/>
      <c r="AF20" s="89"/>
      <c r="AG20" s="33" t="str">
        <f>IF(AE20=1,"APROBADA",IF(AD20=1,"REGULAR",IF(SUM(IF(SUM(IF(G20&lt;&gt;"",VLOOKUP(G20,E$13:AE$45,26,FALSE),0),IF(H20&lt;&gt;"",VLOOKUP(H20,E$13:AE$45,26,FALSE),0),IF(I20&lt;&gt;"",VLOOKUP(I20,E$13:AE$45,26,FALSE),0),IF(J20&lt;&gt;"",VLOOKUP(J20,E$13:AE$45,26,FALSE),0),IF(K20&lt;&gt;"",VLOOKUP(K20,E$13:AE$45,26,FALSE),0),IF(L20&lt;&gt;"",VLOOKUP(L20,E$13:AE$45,26,FALSE),0),IF(M20&lt;&gt;"",VLOOKUP(M20,E$13:AE$45,26,FALSE),0),IF(N20&lt;&gt;"",VLOOKUP(N20,E$13:AE$45,26,FALSE),0),IF(O20&lt;&gt;"",VLOOKUP(O20,E$13:AE$45,26,FALSE),0),IF(P20&lt;&gt;"",VLOOKUP(P20,E$13:AE$45,26,FALSE),0),IF(Q20&lt;&gt;"",VLOOKUP(Q20,E$13:AE$45,26,FALSE),0),IF(R20&lt;&gt;"",VLOOKUP(R20,E$13:AE$45,26,FALSE),0),IF(S20&lt;&gt;"",VLOOKUP(S20,E$13:AE$45,26,FALSE),0),IF(T20&lt;&gt;"",VLOOKUP(T20,E$13:AE$45,26,FALSE),0),)=COUNT(G20:T20),1,0))=1,"CURSAR","FALTA REG.")))</f>
        <v>FALTA REG.</v>
      </c>
      <c r="AH20" s="33" t="str">
        <f t="shared" si="1"/>
        <v/>
      </c>
      <c r="AI20" s="29" t="str">
        <f t="shared" si="2"/>
        <v/>
      </c>
      <c r="AJ20" s="41" t="str">
        <f t="shared" si="6"/>
        <v/>
      </c>
      <c r="AK20" s="29" t="str">
        <f t="shared" ca="1" si="3"/>
        <v/>
      </c>
      <c r="AL20" s="29" t="str">
        <f t="shared" si="4"/>
        <v/>
      </c>
      <c r="AM20" s="29" t="str">
        <f>IF(AI20="","",RANK(AK20,$AK$13:$AK$45,1)-COUNTIF($AK$13:$AK$45,"&lt;0")+COUNTIF($AL$13:AL20,AL20)-1)</f>
        <v/>
      </c>
      <c r="AN20" s="29" t="str">
        <f t="shared" si="7"/>
        <v/>
      </c>
      <c r="AO20" s="42" t="str">
        <f t="shared" si="5"/>
        <v/>
      </c>
    </row>
    <row r="21" spans="1:42" ht="15.75" thickBot="1" x14ac:dyDescent="0.3">
      <c r="A21" s="53"/>
      <c r="B21" s="36" t="s">
        <v>72</v>
      </c>
      <c r="C21" s="118"/>
      <c r="D21" s="115"/>
      <c r="E21" s="89">
        <v>9</v>
      </c>
      <c r="F21" s="89" t="s">
        <v>86</v>
      </c>
      <c r="G21" s="90">
        <v>5</v>
      </c>
      <c r="H21" s="91"/>
      <c r="I21" s="91"/>
      <c r="J21" s="91"/>
      <c r="K21" s="91"/>
      <c r="L21" s="91"/>
      <c r="M21" s="100"/>
      <c r="N21" s="100"/>
      <c r="O21" s="100"/>
      <c r="P21" s="100"/>
      <c r="Q21" s="100"/>
      <c r="R21" s="100"/>
      <c r="S21" s="100"/>
      <c r="T21" s="36"/>
      <c r="U21" s="90"/>
      <c r="V21" s="91"/>
      <c r="W21" s="91"/>
      <c r="X21" s="91"/>
      <c r="Y21" s="91"/>
      <c r="Z21" s="100"/>
      <c r="AA21" s="100"/>
      <c r="AB21" s="100"/>
      <c r="AC21" s="36"/>
      <c r="AD21" s="92"/>
      <c r="AE21" s="92"/>
      <c r="AF21" s="89"/>
      <c r="AG21" s="33" t="str">
        <f t="shared" ref="AG21:AG45" si="8">IF(AE21=1,"APROBADA",IF(AD21=1,"REGULAR",IF(SUM(IF(SUM(IF(G21&lt;&gt;"",VLOOKUP(G21,E$13:AE$45,26,FALSE),0),IF(H21&lt;&gt;"",VLOOKUP(H21,E$13:AE$45,26,FALSE),0),IF(I21&lt;&gt;"",VLOOKUP(I21,E$13:AE$45,26,FALSE),0),IF(J21&lt;&gt;"",VLOOKUP(J21,E$13:AE$45,26,FALSE),0),IF(K21&lt;&gt;"",VLOOKUP(K21,E$13:AE$45,26,FALSE),0),IF(L21&lt;&gt;"",VLOOKUP(L21,E$13:AE$45,26,FALSE),0),IF(M21&lt;&gt;"",VLOOKUP(M21,E$13:AE$45,26,FALSE),0),IF(N21&lt;&gt;"",VLOOKUP(N21,E$13:AE$45,26,FALSE),0),IF(O21&lt;&gt;"",VLOOKUP(O21,E$13:AE$45,26,FALSE),0),IF(P21&lt;&gt;"",VLOOKUP(P21,E$13:AE$45,26,FALSE),0),IF(Q21&lt;&gt;"",VLOOKUP(Q21,E$13:AE$45,26,FALSE),0),IF(R21&lt;&gt;"",VLOOKUP(R21,E$13:AE$45,26,FALSE),0),IF(S21&lt;&gt;"",VLOOKUP(S21,E$13:AE$45,26,FALSE),0),IF(T21&lt;&gt;"",VLOOKUP(T21,E$13:AE$45,26,FALSE),0),)=COUNT(G21:T21),1,0))=1,"CURSAR","FALTA REG.")))</f>
        <v>FALTA REG.</v>
      </c>
      <c r="AH21" s="33" t="str">
        <f t="shared" si="1"/>
        <v/>
      </c>
      <c r="AI21" s="29" t="str">
        <f t="shared" si="2"/>
        <v/>
      </c>
      <c r="AJ21" s="41" t="str">
        <f t="shared" si="6"/>
        <v/>
      </c>
      <c r="AK21" s="29" t="str">
        <f t="shared" ca="1" si="3"/>
        <v/>
      </c>
      <c r="AL21" s="29" t="str">
        <f t="shared" si="4"/>
        <v/>
      </c>
      <c r="AM21" s="29" t="str">
        <f>IF(AI21="","",RANK(AK21,$AK$13:$AK$45,1)-COUNTIF($AK$13:$AK$45,"&lt;0")+COUNTIF($AL$13:AL21,AL21)-1)</f>
        <v/>
      </c>
      <c r="AN21" s="29" t="str">
        <f t="shared" si="7"/>
        <v/>
      </c>
      <c r="AO21" s="42" t="str">
        <f t="shared" si="5"/>
        <v/>
      </c>
    </row>
    <row r="22" spans="1:42" ht="15.75" thickBot="1" x14ac:dyDescent="0.3">
      <c r="A22" s="53"/>
      <c r="B22" s="36" t="s">
        <v>71</v>
      </c>
      <c r="C22" s="118"/>
      <c r="D22" s="115"/>
      <c r="E22" s="89">
        <v>10</v>
      </c>
      <c r="F22" s="89" t="s">
        <v>87</v>
      </c>
      <c r="G22" s="90">
        <v>1</v>
      </c>
      <c r="H22" s="91">
        <v>2</v>
      </c>
      <c r="I22" s="91">
        <v>3</v>
      </c>
      <c r="J22" s="91">
        <v>4</v>
      </c>
      <c r="K22" s="91">
        <v>7</v>
      </c>
      <c r="L22" s="91"/>
      <c r="M22" s="100"/>
      <c r="N22" s="100"/>
      <c r="O22" s="100"/>
      <c r="P22" s="100"/>
      <c r="Q22" s="100"/>
      <c r="R22" s="100"/>
      <c r="S22" s="100"/>
      <c r="T22" s="36"/>
      <c r="U22" s="90"/>
      <c r="V22" s="91"/>
      <c r="W22" s="91"/>
      <c r="X22" s="91"/>
      <c r="Y22" s="91"/>
      <c r="Z22" s="100"/>
      <c r="AA22" s="100"/>
      <c r="AB22" s="100"/>
      <c r="AC22" s="36"/>
      <c r="AD22" s="92"/>
      <c r="AE22" s="92"/>
      <c r="AF22" s="89"/>
      <c r="AG22" s="33" t="str">
        <f t="shared" si="8"/>
        <v>FALTA REG.</v>
      </c>
      <c r="AH22" s="33" t="str">
        <f t="shared" si="1"/>
        <v/>
      </c>
      <c r="AI22" s="29" t="str">
        <f t="shared" si="2"/>
        <v/>
      </c>
      <c r="AJ22" s="41" t="str">
        <f t="shared" si="6"/>
        <v/>
      </c>
      <c r="AK22" s="29" t="str">
        <f t="shared" ca="1" si="3"/>
        <v/>
      </c>
      <c r="AL22" s="29" t="str">
        <f t="shared" si="4"/>
        <v/>
      </c>
      <c r="AM22" s="29" t="str">
        <f>IF(AI22="","",RANK(AK22,$AK$13:$AK$45,1)-COUNTIF($AK$13:$AK$45,"&lt;0")+COUNTIF($AL$13:AL22,AL22)-1)</f>
        <v/>
      </c>
      <c r="AN22" s="29" t="str">
        <f t="shared" si="7"/>
        <v/>
      </c>
      <c r="AO22" s="42" t="str">
        <f t="shared" si="5"/>
        <v/>
      </c>
    </row>
    <row r="23" spans="1:42" ht="15.75" thickBot="1" x14ac:dyDescent="0.3">
      <c r="A23" s="53"/>
      <c r="B23" s="36" t="s">
        <v>73</v>
      </c>
      <c r="C23" s="118"/>
      <c r="D23" s="115"/>
      <c r="E23" s="89">
        <v>11</v>
      </c>
      <c r="F23" s="89" t="s">
        <v>88</v>
      </c>
      <c r="G23" s="90">
        <v>1</v>
      </c>
      <c r="H23" s="91">
        <v>3</v>
      </c>
      <c r="I23" s="91">
        <v>4</v>
      </c>
      <c r="J23" s="91"/>
      <c r="K23" s="91"/>
      <c r="L23" s="91"/>
      <c r="M23" s="100"/>
      <c r="N23" s="100"/>
      <c r="O23" s="100"/>
      <c r="P23" s="100"/>
      <c r="Q23" s="100"/>
      <c r="R23" s="100"/>
      <c r="S23" s="100"/>
      <c r="T23" s="36"/>
      <c r="U23" s="90"/>
      <c r="V23" s="91"/>
      <c r="W23" s="91"/>
      <c r="X23" s="91"/>
      <c r="Y23" s="91"/>
      <c r="Z23" s="100"/>
      <c r="AA23" s="100"/>
      <c r="AB23" s="100"/>
      <c r="AC23" s="36"/>
      <c r="AD23" s="92"/>
      <c r="AE23" s="92"/>
      <c r="AF23" s="89"/>
      <c r="AG23" s="33" t="str">
        <f t="shared" si="8"/>
        <v>FALTA REG.</v>
      </c>
      <c r="AH23" s="33" t="str">
        <f t="shared" si="1"/>
        <v/>
      </c>
      <c r="AI23" s="29" t="str">
        <f t="shared" si="2"/>
        <v/>
      </c>
      <c r="AJ23" s="41" t="str">
        <f t="shared" si="6"/>
        <v/>
      </c>
      <c r="AK23" s="29" t="str">
        <f t="shared" ca="1" si="3"/>
        <v/>
      </c>
      <c r="AL23" s="29" t="str">
        <f t="shared" si="4"/>
        <v/>
      </c>
      <c r="AM23" s="29" t="str">
        <f>IF(AI23="","",RANK(AK23,$AK$13:$AK$45,1)-COUNTIF($AK$13:$AK$45,"&lt;0")+COUNTIF($AL$13:AL23,AL23)-1)</f>
        <v/>
      </c>
      <c r="AN23" s="29" t="str">
        <f t="shared" si="7"/>
        <v/>
      </c>
      <c r="AO23" s="42" t="str">
        <f t="shared" si="5"/>
        <v/>
      </c>
    </row>
    <row r="24" spans="1:42" ht="15.75" thickBot="1" x14ac:dyDescent="0.3">
      <c r="A24" s="53"/>
      <c r="B24" s="36" t="s">
        <v>70</v>
      </c>
      <c r="C24" s="118"/>
      <c r="D24" s="115"/>
      <c r="E24" s="89">
        <v>12</v>
      </c>
      <c r="F24" s="89" t="s">
        <v>89</v>
      </c>
      <c r="G24" s="90">
        <v>1</v>
      </c>
      <c r="H24" s="91">
        <v>2</v>
      </c>
      <c r="I24" s="91">
        <v>3</v>
      </c>
      <c r="J24" s="91">
        <v>4</v>
      </c>
      <c r="K24" s="91">
        <v>7</v>
      </c>
      <c r="L24" s="91"/>
      <c r="M24" s="100"/>
      <c r="N24" s="100"/>
      <c r="O24" s="100"/>
      <c r="P24" s="100"/>
      <c r="Q24" s="100"/>
      <c r="R24" s="100"/>
      <c r="S24" s="100"/>
      <c r="T24" s="36"/>
      <c r="U24" s="90"/>
      <c r="V24" s="91"/>
      <c r="W24" s="91"/>
      <c r="X24" s="91"/>
      <c r="Y24" s="91"/>
      <c r="Z24" s="100"/>
      <c r="AA24" s="100"/>
      <c r="AB24" s="100"/>
      <c r="AC24" s="36"/>
      <c r="AD24" s="92"/>
      <c r="AE24" s="92"/>
      <c r="AF24" s="89"/>
      <c r="AG24" s="33" t="str">
        <f t="shared" si="8"/>
        <v>FALTA REG.</v>
      </c>
      <c r="AH24" s="33" t="str">
        <f t="shared" si="1"/>
        <v/>
      </c>
      <c r="AI24" s="29" t="str">
        <f t="shared" si="2"/>
        <v/>
      </c>
      <c r="AJ24" s="41" t="str">
        <f t="shared" si="6"/>
        <v/>
      </c>
      <c r="AK24" s="29" t="str">
        <f t="shared" ca="1" si="3"/>
        <v/>
      </c>
      <c r="AL24" s="29" t="str">
        <f t="shared" si="4"/>
        <v/>
      </c>
      <c r="AM24" s="29" t="str">
        <f>IF(AI24="","",RANK(AK24,$AK$13:$AK$45,1)-COUNTIF($AK$13:$AK$45,"&lt;0")+COUNTIF($AL$13:AL24,AL24)-1)</f>
        <v/>
      </c>
      <c r="AN24" s="29" t="str">
        <f t="shared" si="7"/>
        <v/>
      </c>
      <c r="AO24" s="42" t="str">
        <f t="shared" si="5"/>
        <v/>
      </c>
    </row>
    <row r="25" spans="1:42" ht="15.75" thickBot="1" x14ac:dyDescent="0.3">
      <c r="A25" s="53"/>
      <c r="B25" s="36" t="s">
        <v>73</v>
      </c>
      <c r="C25" s="118"/>
      <c r="D25" s="115"/>
      <c r="E25" s="89">
        <v>13</v>
      </c>
      <c r="F25" s="89" t="s">
        <v>90</v>
      </c>
      <c r="G25" s="90">
        <v>1</v>
      </c>
      <c r="H25" s="91">
        <v>3</v>
      </c>
      <c r="I25" s="91">
        <v>4</v>
      </c>
      <c r="J25" s="91">
        <v>7</v>
      </c>
      <c r="K25" s="91"/>
      <c r="L25" s="91"/>
      <c r="M25" s="100"/>
      <c r="N25" s="100"/>
      <c r="O25" s="100"/>
      <c r="P25" s="100"/>
      <c r="Q25" s="100"/>
      <c r="R25" s="100"/>
      <c r="S25" s="100"/>
      <c r="T25" s="36"/>
      <c r="U25" s="90"/>
      <c r="V25" s="91"/>
      <c r="W25" s="91"/>
      <c r="X25" s="91"/>
      <c r="Y25" s="91"/>
      <c r="Z25" s="100"/>
      <c r="AA25" s="100"/>
      <c r="AB25" s="100"/>
      <c r="AC25" s="36"/>
      <c r="AD25" s="92"/>
      <c r="AE25" s="92"/>
      <c r="AF25" s="89"/>
      <c r="AG25" s="33" t="str">
        <f t="shared" si="8"/>
        <v>FALTA REG.</v>
      </c>
      <c r="AH25" s="33" t="str">
        <f t="shared" si="1"/>
        <v/>
      </c>
      <c r="AI25" s="29" t="str">
        <f t="shared" si="2"/>
        <v/>
      </c>
      <c r="AJ25" s="41" t="str">
        <f t="shared" si="6"/>
        <v/>
      </c>
      <c r="AK25" s="29" t="str">
        <f t="shared" ca="1" si="3"/>
        <v/>
      </c>
      <c r="AL25" s="29" t="str">
        <f t="shared" si="4"/>
        <v/>
      </c>
      <c r="AM25" s="29" t="str">
        <f>IF(AI25="","",RANK(AK25,$AK$13:$AK$45,1)-COUNTIF($AK$13:$AK$45,"&lt;0")+COUNTIF($AL$13:AL25,AL25)-1)</f>
        <v/>
      </c>
      <c r="AN25" s="29" t="str">
        <f t="shared" si="7"/>
        <v/>
      </c>
      <c r="AO25" s="42" t="str">
        <f t="shared" si="5"/>
        <v/>
      </c>
    </row>
    <row r="26" spans="1:42" ht="15.75" thickBot="1" x14ac:dyDescent="0.3">
      <c r="A26" s="53"/>
      <c r="B26" s="36" t="s">
        <v>72</v>
      </c>
      <c r="C26" s="120"/>
      <c r="D26" s="116"/>
      <c r="E26" s="37">
        <v>14</v>
      </c>
      <c r="F26" s="37" t="s">
        <v>91</v>
      </c>
      <c r="G26" s="38">
        <v>1</v>
      </c>
      <c r="H26" s="39">
        <v>2</v>
      </c>
      <c r="I26" s="39">
        <v>3</v>
      </c>
      <c r="J26" s="39">
        <v>4</v>
      </c>
      <c r="K26" s="39">
        <v>7</v>
      </c>
      <c r="L26" s="39">
        <v>8</v>
      </c>
      <c r="M26" s="101">
        <v>10</v>
      </c>
      <c r="N26" s="101">
        <v>11</v>
      </c>
      <c r="O26" s="101">
        <v>12</v>
      </c>
      <c r="P26" s="101">
        <v>13</v>
      </c>
      <c r="Q26" s="101"/>
      <c r="R26" s="101"/>
      <c r="S26" s="101"/>
      <c r="T26" s="40"/>
      <c r="U26" s="38"/>
      <c r="V26" s="39"/>
      <c r="W26" s="39"/>
      <c r="X26" s="39"/>
      <c r="Y26" s="39"/>
      <c r="Z26" s="101"/>
      <c r="AA26" s="101"/>
      <c r="AB26" s="101"/>
      <c r="AC26" s="40"/>
      <c r="AD26" s="57"/>
      <c r="AE26" s="57"/>
      <c r="AF26" s="37" t="str">
        <f>IF(Notas!C19&gt;5,Notas!C19,IF(Notas!D19&gt;5,Notas!D19,IF(Notas!E19&gt;5,Notas!E19,IF(Notas!F19&gt;5,Notas!F19,IF(Notas!H19&gt;5,Notas!H19,IF(Notas!I19&gt;5,Notas!I19,IF(Notas!J19&gt;5,Notas!J19,IF(Notas!K19&gt;5,Notas!K19,IF(Notas!L19&gt;5,Notas!L19,IF(Notas!M19&gt;5,Notas!M19,IF(Notas!N19&gt;5,Notas!N19,IF(Notas!O19&gt;5,Notas!O19,IF(Notas!P19&gt;5,Notas!P19,IF(Notas!Q19&gt;5,Notas!Q19,IF(Notas!R19&gt;5,Notas!R19,IF(Notas!S19&gt;5,Notas!S19,IF(Notas!T19&gt;5,Notas!T19,IF(Notas!U19&gt;5,Notas!U19,IF(Notas!V19&gt;5,Notas!V19,IF(Notas!W19&gt;5,Notas!W19,IF(Notas!X19&gt;5,Notas!X19,IF(Notas!Y19&gt;5,Notas!Y19,IF(Notas!Z19&gt;5,Notas!Z19,IF(Notas!AA19&gt;5,Notas!AA19,""))))))))))))))))))))))))</f>
        <v/>
      </c>
      <c r="AG26" s="33" t="str">
        <f t="shared" si="8"/>
        <v>FALTA REG.</v>
      </c>
      <c r="AH26" s="37" t="str">
        <f t="shared" si="1"/>
        <v/>
      </c>
      <c r="AI26" s="29" t="str">
        <f t="shared" si="2"/>
        <v/>
      </c>
      <c r="AJ26" s="41" t="str">
        <f t="shared" si="6"/>
        <v/>
      </c>
      <c r="AK26" s="29" t="str">
        <f t="shared" ca="1" si="3"/>
        <v/>
      </c>
      <c r="AL26" s="29" t="str">
        <f>IF(AJ26:AJ51="","",RANK(AI26,$AI$13:$AI$45,0)-COUNTIF($AI$13:$AI$45,"&lt;0")+COUNTIF(AJ$13:AJ$13,AI26)-1)</f>
        <v/>
      </c>
      <c r="AM26" s="29" t="str">
        <f>IF(AI26="","",RANK(AK26,$AK$13:$AK$45,1)-COUNTIF($AK$13:$AK$45,"&lt;0")+COUNTIF($AL$13:AL26,AL26)-1)</f>
        <v/>
      </c>
      <c r="AN26" s="29" t="str">
        <f t="shared" si="7"/>
        <v/>
      </c>
      <c r="AO26" s="42" t="str">
        <f t="shared" si="5"/>
        <v/>
      </c>
    </row>
    <row r="27" spans="1:42" ht="15.75" customHeight="1" thickBot="1" x14ac:dyDescent="0.3">
      <c r="A27" s="158"/>
      <c r="B27" s="159"/>
      <c r="C27" s="159"/>
      <c r="D27" s="160"/>
      <c r="E27" s="158" t="s">
        <v>68</v>
      </c>
      <c r="F27" s="160"/>
      <c r="G27" s="163" t="str">
        <f>IF(COUNTIF(AE13:AE26,1)&gt;3,"Regimen de Promoción Aprobado","Regimen de Promoción No Aprobado")</f>
        <v>Regimen de Promoción No Aprobado</v>
      </c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81"/>
      <c r="AJ27" s="181"/>
      <c r="AK27" s="181"/>
      <c r="AL27" s="181"/>
      <c r="AM27" s="181"/>
      <c r="AN27" s="181"/>
      <c r="AO27" s="182"/>
      <c r="AP27" s="14"/>
    </row>
    <row r="28" spans="1:42" ht="15.75" thickBot="1" x14ac:dyDescent="0.3">
      <c r="A28" s="55"/>
      <c r="B28" s="32" t="s">
        <v>73</v>
      </c>
      <c r="C28" s="117" t="s">
        <v>25</v>
      </c>
      <c r="D28" s="117" t="s">
        <v>23</v>
      </c>
      <c r="E28" s="29">
        <v>15</v>
      </c>
      <c r="F28" s="29" t="s">
        <v>92</v>
      </c>
      <c r="G28" s="30">
        <v>8</v>
      </c>
      <c r="H28" s="31"/>
      <c r="I28" s="31"/>
      <c r="J28" s="31"/>
      <c r="K28" s="31"/>
      <c r="L28" s="31"/>
      <c r="M28" s="98"/>
      <c r="N28" s="98"/>
      <c r="O28" s="98"/>
      <c r="P28" s="98"/>
      <c r="Q28" s="98"/>
      <c r="R28" s="98"/>
      <c r="S28" s="98"/>
      <c r="T28" s="32"/>
      <c r="U28" s="30">
        <v>4</v>
      </c>
      <c r="V28" s="31"/>
      <c r="W28" s="31"/>
      <c r="X28" s="31"/>
      <c r="Y28" s="31"/>
      <c r="Z28" s="98"/>
      <c r="AA28" s="98"/>
      <c r="AB28" s="98"/>
      <c r="AC28" s="32"/>
      <c r="AD28" s="54"/>
      <c r="AE28" s="54"/>
      <c r="AF28" s="29" t="str">
        <f>IF(Notas!C20&gt;5,Notas!C20,IF(Notas!D20&gt;5,Notas!D20,IF(Notas!E20&gt;5,Notas!E20,IF(Notas!F20&gt;5,Notas!F20,IF(Notas!G20&gt;5,Notas!G20,IF(Notas!H20&gt;5,Notas!H20,IF(Notas!I20&gt;5,Notas!I20,IF(Notas!J20&gt;5,Notas!J20,IF(Notas!K20&gt;5,Notas!K20,IF(Notas!L20&gt;5,Notas!L20,IF(Notas!M20&gt;5,Notas!M20,IF(Notas!N20&gt;5,Notas!N20,IF(Notas!O20&gt;5,Notas!O20,IF(Notas!P20&gt;5,Notas!P20,IF(Notas!Q20&gt;5,Notas!Q20,IF(Notas!R20&gt;5,Notas!R20,IF(Notas!S20&gt;5,Notas!S20,IF(Notas!T20&gt;5,Notas!T20,IF(Notas!U20&gt;5,Notas!U20,IF(Notas!V20&gt;5,Notas!V20,IF(Notas!W20&gt;5,Notas!W20,IF(Notas!X20&gt;5,Notas!X20,IF(Notas!Y20&gt;5,Notas!Y20,IF(Notas!Z20&gt;5,Notas!Z20,IF(Notas!AA20&gt;5,Notas!AA20,"")))))))))))))))))))))))))</f>
        <v/>
      </c>
      <c r="AG28" s="33" t="str">
        <f t="shared" si="8"/>
        <v>FALTA REG.</v>
      </c>
      <c r="AH28" s="29" t="str">
        <f t="shared" ref="AH28:AH43" si="9">IF(AG28="REGULAR",IF(SUM(IF(U28&lt;&gt;"",VLOOKUP(U28,$E$13:$AE$45,16,FALSE),0),IF(V28&lt;&gt;"",VLOOKUP(V28,$E$13:$AE$45,16,FALSE),0),IF(W28&lt;&gt;"",VLOOKUP(W28,$E$13:$AE$45,16,FALSE),0),IF(X28&lt;&gt;"",VLOOKUP(X28,$E$13:$AE$45,16,FALSE),0),IF(Y28&lt;&gt;"",VLOOKUP(Y28,$E$13:$AE$45,16,FALSE),0),IF(AC28&lt;&gt;"",VLOOKUP(AC28,$E$13:$AE$45,16,FALSE),0),)=COUNTA(U28:AC28),"RENDIR","FALTA APROB"),"")</f>
        <v/>
      </c>
      <c r="AI28" s="29" t="str">
        <f t="shared" ref="AI28:AI45" si="10">IF(AH28="RENDIR",COUNTIF($G$13:$AC$45,E28),"")</f>
        <v/>
      </c>
      <c r="AJ28" s="41" t="str">
        <f t="shared" si="6"/>
        <v/>
      </c>
      <c r="AK28" s="29" t="str">
        <f t="shared" ref="AK28:AK43" ca="1" si="11">IF(AG28="REGULAR",DATE(A28+2,0,0)-TODAY(),"")</f>
        <v/>
      </c>
      <c r="AL28" s="29" t="str">
        <f t="shared" ref="AL28:AL38" si="12">IF(AJ28:AJ53="","",RANK(AI28,$AI$13:$AI$45,0)-COUNTIF($AI$13:$AI$45,"&lt;0")+COUNTIF(AJ$13:AJ$13,AJ28)-1)</f>
        <v/>
      </c>
      <c r="AM28" s="29" t="str">
        <f>IF(AI28="","",RANK(AK28,$AK$13:$AK$45,1)-COUNTIF($AK$13:$AK$45,"&lt;0")+COUNTIF($AL$13:AL28,AL28)-1)</f>
        <v/>
      </c>
      <c r="AN28" s="29" t="str">
        <f t="shared" si="7"/>
        <v/>
      </c>
      <c r="AO28" s="42" t="str">
        <f t="shared" ref="AO28:AO43" si="13">IF(AN28="","",RANK(AN28,$AN$13:$AN$45,1))</f>
        <v/>
      </c>
    </row>
    <row r="29" spans="1:42" ht="15.75" thickBot="1" x14ac:dyDescent="0.3">
      <c r="A29" s="93"/>
      <c r="B29" s="94" t="s">
        <v>70</v>
      </c>
      <c r="C29" s="118"/>
      <c r="D29" s="118"/>
      <c r="E29" s="86">
        <v>16</v>
      </c>
      <c r="F29" s="86" t="s">
        <v>93</v>
      </c>
      <c r="G29" s="95">
        <v>4</v>
      </c>
      <c r="H29" s="96">
        <v>11</v>
      </c>
      <c r="I29" s="96">
        <v>12</v>
      </c>
      <c r="J29" s="96"/>
      <c r="K29" s="96"/>
      <c r="L29" s="96"/>
      <c r="M29" s="102"/>
      <c r="N29" s="102"/>
      <c r="O29" s="102"/>
      <c r="P29" s="102"/>
      <c r="Q29" s="102"/>
      <c r="R29" s="102"/>
      <c r="S29" s="102"/>
      <c r="T29" s="94"/>
      <c r="U29" s="95">
        <v>1</v>
      </c>
      <c r="V29" s="96">
        <v>3</v>
      </c>
      <c r="W29" s="96">
        <v>7</v>
      </c>
      <c r="X29" s="96">
        <v>8</v>
      </c>
      <c r="Y29" s="96"/>
      <c r="Z29" s="102"/>
      <c r="AA29" s="102"/>
      <c r="AB29" s="102"/>
      <c r="AC29" s="94"/>
      <c r="AD29" s="97"/>
      <c r="AE29" s="97"/>
      <c r="AF29" s="86"/>
      <c r="AG29" s="33" t="str">
        <f t="shared" si="8"/>
        <v>FALTA REG.</v>
      </c>
      <c r="AH29" s="29" t="str">
        <f t="shared" si="9"/>
        <v/>
      </c>
      <c r="AI29" s="29" t="str">
        <f t="shared" si="10"/>
        <v/>
      </c>
      <c r="AJ29" s="41" t="str">
        <f t="shared" si="6"/>
        <v/>
      </c>
      <c r="AK29" s="29" t="str">
        <f t="shared" ca="1" si="11"/>
        <v/>
      </c>
      <c r="AL29" s="29" t="str">
        <f t="shared" si="12"/>
        <v/>
      </c>
      <c r="AM29" s="29" t="str">
        <f>IF(AI29="","",RANK(AK29,$AK$13:$AK$45,1)-COUNTIF($AK$13:$AK$45,"&lt;0")+COUNTIF($AL$13:AL29,AL29)-1)</f>
        <v/>
      </c>
      <c r="AN29" s="29" t="str">
        <f t="shared" si="7"/>
        <v/>
      </c>
      <c r="AO29" s="42" t="str">
        <f t="shared" si="13"/>
        <v/>
      </c>
    </row>
    <row r="30" spans="1:42" ht="15.75" thickBot="1" x14ac:dyDescent="0.3">
      <c r="A30" s="93"/>
      <c r="B30" s="94" t="s">
        <v>69</v>
      </c>
      <c r="C30" s="118"/>
      <c r="D30" s="118"/>
      <c r="E30" s="86">
        <v>17</v>
      </c>
      <c r="F30" s="86" t="s">
        <v>94</v>
      </c>
      <c r="G30" s="95">
        <v>5</v>
      </c>
      <c r="H30" s="96"/>
      <c r="I30" s="96"/>
      <c r="J30" s="96"/>
      <c r="K30" s="96"/>
      <c r="L30" s="96"/>
      <c r="M30" s="102"/>
      <c r="N30" s="102"/>
      <c r="O30" s="102"/>
      <c r="P30" s="102"/>
      <c r="Q30" s="102"/>
      <c r="R30" s="102"/>
      <c r="S30" s="102"/>
      <c r="T30" s="94"/>
      <c r="U30" s="95">
        <v>6</v>
      </c>
      <c r="V30" s="96"/>
      <c r="W30" s="96"/>
      <c r="X30" s="96"/>
      <c r="Y30" s="96"/>
      <c r="Z30" s="102"/>
      <c r="AA30" s="102"/>
      <c r="AB30" s="102"/>
      <c r="AC30" s="94"/>
      <c r="AD30" s="97"/>
      <c r="AE30" s="97"/>
      <c r="AF30" s="86"/>
      <c r="AG30" s="33" t="str">
        <f t="shared" si="8"/>
        <v>FALTA REG.</v>
      </c>
      <c r="AH30" s="29" t="str">
        <f t="shared" si="9"/>
        <v/>
      </c>
      <c r="AI30" s="29" t="str">
        <f t="shared" si="10"/>
        <v/>
      </c>
      <c r="AJ30" s="41" t="str">
        <f t="shared" si="6"/>
        <v/>
      </c>
      <c r="AK30" s="29" t="str">
        <f t="shared" ca="1" si="11"/>
        <v/>
      </c>
      <c r="AL30" s="29" t="str">
        <f t="shared" si="12"/>
        <v/>
      </c>
      <c r="AM30" s="29" t="str">
        <f>IF(AI30="","",RANK(AK30,$AK$13:$AK$45,1)-COUNTIF($AK$13:$AK$45,"&lt;0")+COUNTIF($AL$13:AL30,AL30)-1)</f>
        <v/>
      </c>
      <c r="AN30" s="29" t="str">
        <f t="shared" si="7"/>
        <v/>
      </c>
      <c r="AO30" s="42" t="str">
        <f t="shared" si="13"/>
        <v/>
      </c>
    </row>
    <row r="31" spans="1:42" ht="15.75" thickBot="1" x14ac:dyDescent="0.3">
      <c r="A31" s="93"/>
      <c r="B31" s="94" t="s">
        <v>72</v>
      </c>
      <c r="C31" s="118"/>
      <c r="D31" s="118"/>
      <c r="E31" s="86">
        <v>18</v>
      </c>
      <c r="F31" s="86" t="s">
        <v>95</v>
      </c>
      <c r="G31" s="95">
        <v>11</v>
      </c>
      <c r="H31" s="96">
        <v>12</v>
      </c>
      <c r="I31" s="96">
        <v>13</v>
      </c>
      <c r="J31" s="96">
        <v>15</v>
      </c>
      <c r="K31" s="96"/>
      <c r="L31" s="96"/>
      <c r="M31" s="102"/>
      <c r="N31" s="102"/>
      <c r="O31" s="102"/>
      <c r="P31" s="102"/>
      <c r="Q31" s="102"/>
      <c r="R31" s="102"/>
      <c r="S31" s="102"/>
      <c r="T31" s="94"/>
      <c r="U31" s="95">
        <v>1</v>
      </c>
      <c r="V31" s="96">
        <v>2</v>
      </c>
      <c r="W31" s="96">
        <v>3</v>
      </c>
      <c r="X31" s="96">
        <v>4</v>
      </c>
      <c r="Y31" s="96">
        <v>7</v>
      </c>
      <c r="Z31" s="102">
        <v>8</v>
      </c>
      <c r="AA31" s="102"/>
      <c r="AB31" s="102"/>
      <c r="AC31" s="94"/>
      <c r="AD31" s="97"/>
      <c r="AE31" s="97"/>
      <c r="AF31" s="86"/>
      <c r="AG31" s="33" t="str">
        <f t="shared" si="8"/>
        <v>FALTA REG.</v>
      </c>
      <c r="AH31" s="29" t="str">
        <f t="shared" si="9"/>
        <v/>
      </c>
      <c r="AI31" s="29" t="str">
        <f t="shared" si="10"/>
        <v/>
      </c>
      <c r="AJ31" s="41" t="str">
        <f t="shared" si="6"/>
        <v/>
      </c>
      <c r="AK31" s="29" t="str">
        <f t="shared" ca="1" si="11"/>
        <v/>
      </c>
      <c r="AL31" s="29" t="str">
        <f t="shared" si="12"/>
        <v/>
      </c>
      <c r="AM31" s="29" t="str">
        <f>IF(AI31="","",RANK(AK31,$AK$13:$AK$45,1)-COUNTIF($AK$13:$AK$45,"&lt;0")+COUNTIF($AL$13:AL31,AL31)-1)</f>
        <v/>
      </c>
      <c r="AN31" s="29" t="str">
        <f t="shared" si="7"/>
        <v/>
      </c>
      <c r="AO31" s="42" t="str">
        <f t="shared" si="13"/>
        <v/>
      </c>
    </row>
    <row r="32" spans="1:42" ht="15.75" thickBot="1" x14ac:dyDescent="0.3">
      <c r="A32" s="93"/>
      <c r="B32" s="94" t="s">
        <v>71</v>
      </c>
      <c r="C32" s="118"/>
      <c r="D32" s="118"/>
      <c r="E32" s="86">
        <v>19</v>
      </c>
      <c r="F32" s="86" t="s">
        <v>96</v>
      </c>
      <c r="G32" s="95">
        <v>12</v>
      </c>
      <c r="H32" s="96">
        <v>13</v>
      </c>
      <c r="I32" s="96">
        <v>15</v>
      </c>
      <c r="J32" s="96"/>
      <c r="K32" s="96"/>
      <c r="L32" s="96"/>
      <c r="M32" s="102"/>
      <c r="N32" s="102"/>
      <c r="O32" s="102"/>
      <c r="P32" s="102"/>
      <c r="Q32" s="102"/>
      <c r="R32" s="102"/>
      <c r="S32" s="102"/>
      <c r="T32" s="94"/>
      <c r="U32" s="95">
        <v>1</v>
      </c>
      <c r="V32" s="96">
        <v>2</v>
      </c>
      <c r="W32" s="96">
        <v>3</v>
      </c>
      <c r="X32" s="96">
        <v>4</v>
      </c>
      <c r="Y32" s="96">
        <v>7</v>
      </c>
      <c r="Z32" s="102">
        <v>8</v>
      </c>
      <c r="AA32" s="102">
        <v>11</v>
      </c>
      <c r="AB32" s="102"/>
      <c r="AC32" s="94"/>
      <c r="AD32" s="97"/>
      <c r="AE32" s="97"/>
      <c r="AF32" s="86"/>
      <c r="AG32" s="33" t="str">
        <f t="shared" si="8"/>
        <v>FALTA REG.</v>
      </c>
      <c r="AH32" s="29" t="str">
        <f t="shared" si="9"/>
        <v/>
      </c>
      <c r="AI32" s="29" t="str">
        <f t="shared" si="10"/>
        <v/>
      </c>
      <c r="AJ32" s="41" t="str">
        <f t="shared" si="6"/>
        <v/>
      </c>
      <c r="AK32" s="29" t="str">
        <f t="shared" ca="1" si="11"/>
        <v/>
      </c>
      <c r="AL32" s="29" t="str">
        <f t="shared" si="12"/>
        <v/>
      </c>
      <c r="AM32" s="29" t="str">
        <f>IF(AI32="","",RANK(AK32,$AK$13:$AK$45,1)-COUNTIF($AK$13:$AK$45,"&lt;0")+COUNTIF($AL$13:AL32,AL32)-1)</f>
        <v/>
      </c>
      <c r="AN32" s="29" t="str">
        <f t="shared" si="7"/>
        <v/>
      </c>
      <c r="AO32" s="42" t="str">
        <f t="shared" si="13"/>
        <v/>
      </c>
    </row>
    <row r="33" spans="1:42" ht="15.75" thickBot="1" x14ac:dyDescent="0.3">
      <c r="A33" s="93"/>
      <c r="B33" s="94" t="s">
        <v>70</v>
      </c>
      <c r="C33" s="118"/>
      <c r="D33" s="118"/>
      <c r="E33" s="86">
        <v>20</v>
      </c>
      <c r="F33" s="86" t="s">
        <v>97</v>
      </c>
      <c r="G33" s="95">
        <v>12</v>
      </c>
      <c r="H33" s="96">
        <v>13</v>
      </c>
      <c r="I33" s="96">
        <v>15</v>
      </c>
      <c r="J33" s="96"/>
      <c r="K33" s="96"/>
      <c r="L33" s="96"/>
      <c r="M33" s="102"/>
      <c r="N33" s="102"/>
      <c r="O33" s="102"/>
      <c r="P33" s="102"/>
      <c r="Q33" s="102"/>
      <c r="R33" s="102"/>
      <c r="S33" s="102"/>
      <c r="T33" s="94"/>
      <c r="U33" s="95">
        <v>1</v>
      </c>
      <c r="V33" s="96">
        <v>2</v>
      </c>
      <c r="W33" s="96">
        <v>3</v>
      </c>
      <c r="X33" s="96">
        <v>4</v>
      </c>
      <c r="Y33" s="96">
        <v>7</v>
      </c>
      <c r="Z33" s="102">
        <v>8</v>
      </c>
      <c r="AA33" s="102">
        <v>11</v>
      </c>
      <c r="AB33" s="102"/>
      <c r="AC33" s="94"/>
      <c r="AD33" s="97"/>
      <c r="AE33" s="97"/>
      <c r="AF33" s="86"/>
      <c r="AG33" s="33" t="str">
        <f t="shared" si="8"/>
        <v>FALTA REG.</v>
      </c>
      <c r="AH33" s="29" t="str">
        <f t="shared" si="9"/>
        <v/>
      </c>
      <c r="AI33" s="29" t="str">
        <f t="shared" si="10"/>
        <v/>
      </c>
      <c r="AJ33" s="41" t="str">
        <f t="shared" si="6"/>
        <v/>
      </c>
      <c r="AK33" s="29" t="str">
        <f t="shared" ca="1" si="11"/>
        <v/>
      </c>
      <c r="AL33" s="29" t="str">
        <f t="shared" si="12"/>
        <v/>
      </c>
      <c r="AM33" s="29" t="str">
        <f>IF(AI33="","",RANK(AK33,$AK$13:$AK$45,1)-COUNTIF($AK$13:$AK$45,"&lt;0")+COUNTIF($AL$13:AL33,AL33)-1)</f>
        <v/>
      </c>
      <c r="AN33" s="29" t="str">
        <f t="shared" si="7"/>
        <v/>
      </c>
      <c r="AO33" s="42" t="str">
        <f t="shared" si="13"/>
        <v/>
      </c>
    </row>
    <row r="34" spans="1:42" ht="15.75" thickBot="1" x14ac:dyDescent="0.3">
      <c r="A34" s="93"/>
      <c r="B34" s="94" t="s">
        <v>73</v>
      </c>
      <c r="C34" s="118"/>
      <c r="D34" s="118"/>
      <c r="E34" s="86">
        <v>21</v>
      </c>
      <c r="F34" s="86" t="s">
        <v>98</v>
      </c>
      <c r="G34" s="95">
        <v>11</v>
      </c>
      <c r="H34" s="96">
        <v>12</v>
      </c>
      <c r="I34" s="96">
        <v>13</v>
      </c>
      <c r="J34" s="96"/>
      <c r="K34" s="96"/>
      <c r="L34" s="96"/>
      <c r="M34" s="102"/>
      <c r="N34" s="102"/>
      <c r="O34" s="102"/>
      <c r="P34" s="102"/>
      <c r="Q34" s="102"/>
      <c r="R34" s="102"/>
      <c r="S34" s="102"/>
      <c r="T34" s="94"/>
      <c r="U34" s="95">
        <v>1</v>
      </c>
      <c r="V34" s="96">
        <v>2</v>
      </c>
      <c r="W34" s="96">
        <v>3</v>
      </c>
      <c r="X34" s="96">
        <v>4</v>
      </c>
      <c r="Y34" s="96">
        <v>7</v>
      </c>
      <c r="Z34" s="102">
        <v>8</v>
      </c>
      <c r="AA34" s="102"/>
      <c r="AB34" s="102"/>
      <c r="AC34" s="94"/>
      <c r="AD34" s="97"/>
      <c r="AE34" s="97"/>
      <c r="AF34" s="86"/>
      <c r="AG34" s="33" t="str">
        <f t="shared" si="8"/>
        <v>FALTA REG.</v>
      </c>
      <c r="AH34" s="29" t="str">
        <f t="shared" si="9"/>
        <v/>
      </c>
      <c r="AI34" s="29" t="str">
        <f t="shared" si="10"/>
        <v/>
      </c>
      <c r="AJ34" s="41" t="str">
        <f t="shared" si="6"/>
        <v/>
      </c>
      <c r="AK34" s="29" t="str">
        <f t="shared" ca="1" si="11"/>
        <v/>
      </c>
      <c r="AL34" s="29" t="str">
        <f t="shared" si="12"/>
        <v/>
      </c>
      <c r="AM34" s="29" t="str">
        <f>IF(AI34="","",RANK(AK34,$AK$13:$AK$45,1)-COUNTIF($AK$13:$AK$45,"&lt;0")+COUNTIF($AL$13:AL34,AL34)-1)</f>
        <v/>
      </c>
      <c r="AN34" s="29" t="str">
        <f t="shared" si="7"/>
        <v/>
      </c>
      <c r="AO34" s="42" t="str">
        <f t="shared" si="13"/>
        <v/>
      </c>
    </row>
    <row r="35" spans="1:42" ht="15.75" thickBot="1" x14ac:dyDescent="0.3">
      <c r="A35" s="93"/>
      <c r="B35" s="94" t="s">
        <v>69</v>
      </c>
      <c r="C35" s="118"/>
      <c r="D35" s="119"/>
      <c r="E35" s="86">
        <v>22</v>
      </c>
      <c r="F35" s="86" t="s">
        <v>99</v>
      </c>
      <c r="G35" s="95">
        <v>12</v>
      </c>
      <c r="H35" s="96">
        <v>15</v>
      </c>
      <c r="I35" s="96"/>
      <c r="J35" s="96"/>
      <c r="K35" s="96"/>
      <c r="L35" s="96"/>
      <c r="M35" s="102"/>
      <c r="N35" s="102"/>
      <c r="O35" s="102"/>
      <c r="P35" s="102"/>
      <c r="Q35" s="102"/>
      <c r="R35" s="102"/>
      <c r="S35" s="102"/>
      <c r="T35" s="94"/>
      <c r="U35" s="95">
        <v>1</v>
      </c>
      <c r="V35" s="96">
        <v>2</v>
      </c>
      <c r="W35" s="96">
        <v>3</v>
      </c>
      <c r="X35" s="96">
        <v>4</v>
      </c>
      <c r="Y35" s="96">
        <v>7</v>
      </c>
      <c r="Z35" s="102">
        <v>8</v>
      </c>
      <c r="AA35" s="102">
        <v>11</v>
      </c>
      <c r="AB35" s="102">
        <v>13</v>
      </c>
      <c r="AC35" s="94"/>
      <c r="AD35" s="97"/>
      <c r="AE35" s="97"/>
      <c r="AF35" s="86"/>
      <c r="AG35" s="33" t="str">
        <f t="shared" si="8"/>
        <v>FALTA REG.</v>
      </c>
      <c r="AH35" s="29" t="str">
        <f t="shared" si="9"/>
        <v/>
      </c>
      <c r="AI35" s="29" t="str">
        <f t="shared" si="10"/>
        <v/>
      </c>
      <c r="AJ35" s="41" t="str">
        <f t="shared" si="6"/>
        <v/>
      </c>
      <c r="AK35" s="29" t="str">
        <f t="shared" ca="1" si="11"/>
        <v/>
      </c>
      <c r="AL35" s="29" t="str">
        <f t="shared" si="12"/>
        <v/>
      </c>
      <c r="AM35" s="29" t="str">
        <f>IF(AI35="","",RANK(AK35,$AK$13:$AK$45,1)-COUNTIF($AK$13:$AK$45,"&lt;0")+COUNTIF($AL$13:AL35,AL35)-1)</f>
        <v/>
      </c>
      <c r="AN35" s="29" t="str">
        <f t="shared" si="7"/>
        <v/>
      </c>
      <c r="AO35" s="42" t="str">
        <f t="shared" si="13"/>
        <v/>
      </c>
    </row>
    <row r="36" spans="1:42" ht="15.75" thickBot="1" x14ac:dyDescent="0.3">
      <c r="A36" s="93"/>
      <c r="B36" s="94" t="s">
        <v>72</v>
      </c>
      <c r="C36" s="118"/>
      <c r="D36" s="118" t="s">
        <v>25</v>
      </c>
      <c r="E36" s="86">
        <v>23</v>
      </c>
      <c r="F36" s="86" t="s">
        <v>100</v>
      </c>
      <c r="G36" s="95">
        <v>11</v>
      </c>
      <c r="H36" s="96">
        <v>12</v>
      </c>
      <c r="I36" s="96">
        <v>13</v>
      </c>
      <c r="J36" s="96">
        <v>15</v>
      </c>
      <c r="K36" s="96"/>
      <c r="L36" s="96"/>
      <c r="M36" s="102"/>
      <c r="N36" s="102"/>
      <c r="O36" s="102"/>
      <c r="P36" s="102"/>
      <c r="Q36" s="102"/>
      <c r="R36" s="102"/>
      <c r="S36" s="102"/>
      <c r="T36" s="94"/>
      <c r="U36" s="95">
        <v>1</v>
      </c>
      <c r="V36" s="96">
        <v>2</v>
      </c>
      <c r="W36" s="96">
        <v>3</v>
      </c>
      <c r="X36" s="96">
        <v>4</v>
      </c>
      <c r="Y36" s="96">
        <v>7</v>
      </c>
      <c r="Z36" s="102">
        <v>8</v>
      </c>
      <c r="AA36" s="102"/>
      <c r="AB36" s="102"/>
      <c r="AC36" s="94"/>
      <c r="AD36" s="97"/>
      <c r="AE36" s="97"/>
      <c r="AF36" s="86"/>
      <c r="AG36" s="33" t="str">
        <f t="shared" si="8"/>
        <v>FALTA REG.</v>
      </c>
      <c r="AH36" s="29" t="str">
        <f t="shared" si="9"/>
        <v/>
      </c>
      <c r="AI36" s="29" t="str">
        <f t="shared" si="10"/>
        <v/>
      </c>
      <c r="AJ36" s="41" t="str">
        <f t="shared" si="6"/>
        <v/>
      </c>
      <c r="AK36" s="29" t="str">
        <f t="shared" ca="1" si="11"/>
        <v/>
      </c>
      <c r="AL36" s="29" t="str">
        <f t="shared" si="12"/>
        <v/>
      </c>
      <c r="AM36" s="29" t="str">
        <f>IF(AI36="","",RANK(AK36,$AK$13:$AK$45,1)-COUNTIF($AK$13:$AK$45,"&lt;0")+COUNTIF($AL$13:AL36,AL36)-1)</f>
        <v/>
      </c>
      <c r="AN36" s="29" t="str">
        <f t="shared" si="7"/>
        <v/>
      </c>
      <c r="AO36" s="42" t="str">
        <f t="shared" si="13"/>
        <v/>
      </c>
    </row>
    <row r="37" spans="1:42" ht="15.75" thickBot="1" x14ac:dyDescent="0.3">
      <c r="A37" s="93"/>
      <c r="B37" s="94" t="s">
        <v>71</v>
      </c>
      <c r="C37" s="118"/>
      <c r="D37" s="118"/>
      <c r="E37" s="86">
        <v>24</v>
      </c>
      <c r="F37" s="86" t="s">
        <v>101</v>
      </c>
      <c r="G37" s="95">
        <v>11</v>
      </c>
      <c r="H37" s="96">
        <v>12</v>
      </c>
      <c r="I37" s="96">
        <v>13</v>
      </c>
      <c r="J37" s="96">
        <v>15</v>
      </c>
      <c r="K37" s="96"/>
      <c r="L37" s="96"/>
      <c r="M37" s="102"/>
      <c r="N37" s="102"/>
      <c r="O37" s="102"/>
      <c r="P37" s="102"/>
      <c r="Q37" s="102"/>
      <c r="R37" s="102"/>
      <c r="S37" s="102"/>
      <c r="T37" s="94"/>
      <c r="U37" s="95">
        <v>1</v>
      </c>
      <c r="V37" s="96">
        <v>2</v>
      </c>
      <c r="W37" s="96">
        <v>3</v>
      </c>
      <c r="X37" s="96">
        <v>4</v>
      </c>
      <c r="Y37" s="96">
        <v>7</v>
      </c>
      <c r="Z37" s="102">
        <v>8</v>
      </c>
      <c r="AA37" s="102"/>
      <c r="AB37" s="102"/>
      <c r="AC37" s="94"/>
      <c r="AD37" s="97"/>
      <c r="AE37" s="97"/>
      <c r="AF37" s="86"/>
      <c r="AG37" s="33" t="str">
        <f t="shared" si="8"/>
        <v>FALTA REG.</v>
      </c>
      <c r="AH37" s="29" t="str">
        <f t="shared" si="9"/>
        <v/>
      </c>
      <c r="AI37" s="29" t="str">
        <f t="shared" si="10"/>
        <v/>
      </c>
      <c r="AJ37" s="41" t="str">
        <f t="shared" si="6"/>
        <v/>
      </c>
      <c r="AK37" s="29" t="str">
        <f t="shared" ca="1" si="11"/>
        <v/>
      </c>
      <c r="AL37" s="29" t="str">
        <f t="shared" si="12"/>
        <v/>
      </c>
      <c r="AM37" s="29" t="str">
        <f>IF(AI37="","",RANK(AK37,$AK$13:$AK$45,1)-COUNTIF($AK$13:$AK$45,"&lt;0")+COUNTIF($AL$13:AL37,AL37)-1)</f>
        <v/>
      </c>
      <c r="AN37" s="29" t="str">
        <f t="shared" si="7"/>
        <v/>
      </c>
      <c r="AO37" s="42" t="str">
        <f t="shared" si="13"/>
        <v/>
      </c>
    </row>
    <row r="38" spans="1:42" ht="15.75" thickBot="1" x14ac:dyDescent="0.3">
      <c r="A38" s="93"/>
      <c r="B38" s="94" t="s">
        <v>70</v>
      </c>
      <c r="C38" s="118"/>
      <c r="D38" s="118"/>
      <c r="E38" s="86">
        <v>25</v>
      </c>
      <c r="F38" s="86" t="s">
        <v>102</v>
      </c>
      <c r="G38" s="95">
        <v>11</v>
      </c>
      <c r="H38" s="96">
        <v>12</v>
      </c>
      <c r="I38" s="96">
        <v>13</v>
      </c>
      <c r="J38" s="96">
        <v>15</v>
      </c>
      <c r="K38" s="96"/>
      <c r="L38" s="96"/>
      <c r="M38" s="102"/>
      <c r="N38" s="102"/>
      <c r="O38" s="102"/>
      <c r="P38" s="102"/>
      <c r="Q38" s="102"/>
      <c r="R38" s="102"/>
      <c r="S38" s="102"/>
      <c r="T38" s="94"/>
      <c r="U38" s="95">
        <v>1</v>
      </c>
      <c r="V38" s="96">
        <v>2</v>
      </c>
      <c r="W38" s="96">
        <v>3</v>
      </c>
      <c r="X38" s="96">
        <v>4</v>
      </c>
      <c r="Y38" s="96">
        <v>7</v>
      </c>
      <c r="Z38" s="102">
        <v>8</v>
      </c>
      <c r="AA38" s="102"/>
      <c r="AB38" s="102"/>
      <c r="AC38" s="94"/>
      <c r="AD38" s="97"/>
      <c r="AE38" s="97"/>
      <c r="AF38" s="86"/>
      <c r="AG38" s="33" t="str">
        <f t="shared" si="8"/>
        <v>FALTA REG.</v>
      </c>
      <c r="AH38" s="29" t="str">
        <f t="shared" si="9"/>
        <v/>
      </c>
      <c r="AI38" s="29" t="str">
        <f t="shared" si="10"/>
        <v/>
      </c>
      <c r="AJ38" s="41" t="str">
        <f t="shared" si="6"/>
        <v/>
      </c>
      <c r="AK38" s="29" t="str">
        <f t="shared" ca="1" si="11"/>
        <v/>
      </c>
      <c r="AL38" s="29" t="str">
        <f t="shared" si="12"/>
        <v/>
      </c>
      <c r="AM38" s="29" t="str">
        <f>IF(AI38="","",RANK(AK38,$AK$13:$AK$45,1)-COUNTIF($AK$13:$AK$45,"&lt;0")+COUNTIF($AL$13:AL38,AL38)-1)</f>
        <v/>
      </c>
      <c r="AN38" s="29" t="str">
        <f t="shared" si="7"/>
        <v/>
      </c>
      <c r="AO38" s="42" t="str">
        <f t="shared" si="13"/>
        <v/>
      </c>
    </row>
    <row r="39" spans="1:42" ht="15.75" thickBot="1" x14ac:dyDescent="0.3">
      <c r="A39" s="53"/>
      <c r="B39" s="28" t="s">
        <v>72</v>
      </c>
      <c r="C39" s="118"/>
      <c r="D39" s="118"/>
      <c r="E39" s="33">
        <v>26</v>
      </c>
      <c r="F39" s="33" t="s">
        <v>103</v>
      </c>
      <c r="G39" s="34">
        <v>9</v>
      </c>
      <c r="H39" s="35"/>
      <c r="I39" s="35"/>
      <c r="J39" s="35"/>
      <c r="K39" s="35"/>
      <c r="L39" s="35"/>
      <c r="M39" s="99"/>
      <c r="N39" s="99"/>
      <c r="O39" s="99"/>
      <c r="P39" s="99"/>
      <c r="Q39" s="99"/>
      <c r="R39" s="99"/>
      <c r="S39" s="99"/>
      <c r="T39" s="28"/>
      <c r="U39" s="34">
        <v>5</v>
      </c>
      <c r="V39" s="35">
        <v>6</v>
      </c>
      <c r="W39" s="35"/>
      <c r="X39" s="35"/>
      <c r="Y39" s="35"/>
      <c r="Z39" s="99"/>
      <c r="AA39" s="99"/>
      <c r="AB39" s="99"/>
      <c r="AC39" s="28"/>
      <c r="AD39" s="56"/>
      <c r="AE39" s="56"/>
      <c r="AF39" s="33" t="str">
        <f>IF(Notas!C21&gt;5,Notas!C21,IF(Notas!D21&gt;5,Notas!D21,IF(Notas!E21&gt;5,Notas!E21,IF(Notas!F21&gt;5,Notas!F21,IF(Notas!G21&gt;5,Notas!G21,IF(Notas!H21&gt;5,Notas!H21,IF(Notas!I21&gt;5,Notas!I21,IF(Notas!J21&gt;5,Notas!J21,IF(Notas!K21&gt;5,Notas!K21,IF(Notas!L21&gt;5,Notas!L21,IF(Notas!M21&gt;5,Notas!M21,IF(Notas!N21&gt;5,Notas!N21,IF(Notas!O21&gt;5,Notas!O21,IF(Notas!P21&gt;5,Notas!P21,IF(Notas!Q21&gt;5,Notas!Q21,IF(Notas!R21&gt;5,Notas!R21,IF(Notas!S21&gt;5,Notas!S21,IF(Notas!T21&gt;5,Notas!T21,IF(Notas!U21&gt;5,Notas!U21,IF(Notas!V21&gt;5,Notas!V21,IF(Notas!W21&gt;5,Notas!W21,IF(Notas!X21&gt;5,Notas!X21,IF(Notas!Y21&gt;5,Notas!Y21,IF(Notas!Z21&gt;5,Notas!Z21,IF(Notas!AA21&gt;5,Notas!AA21,"")))))))))))))))))))))))))</f>
        <v/>
      </c>
      <c r="AG39" s="33" t="str">
        <f t="shared" si="8"/>
        <v>FALTA REG.</v>
      </c>
      <c r="AH39" s="33" t="str">
        <f t="shared" si="9"/>
        <v/>
      </c>
      <c r="AI39" s="29" t="str">
        <f t="shared" si="10"/>
        <v/>
      </c>
      <c r="AJ39" s="41" t="str">
        <f t="shared" si="6"/>
        <v/>
      </c>
      <c r="AK39" s="29" t="str">
        <f t="shared" ca="1" si="11"/>
        <v/>
      </c>
      <c r="AL39" s="29" t="str">
        <f>IF(AJ39:AJ54="","",RANK(AI39,$AI$13:$AI$45,0)-COUNTIF($AI$13:$AI$45,"&lt;0")+COUNTIF(AJ$13:AJ$13,AJ39)-1)</f>
        <v/>
      </c>
      <c r="AM39" s="29" t="str">
        <f>IF(AI39="","",RANK(AK39,$AK$13:$AK$45,1)-COUNTIF($AK$13:$AK$45,"&lt;0")+COUNTIF($AL$13:AL39,AL39)-1)</f>
        <v/>
      </c>
      <c r="AN39" s="29" t="str">
        <f t="shared" si="7"/>
        <v/>
      </c>
      <c r="AO39" s="42" t="str">
        <f t="shared" si="13"/>
        <v/>
      </c>
    </row>
    <row r="40" spans="1:42" ht="15.75" thickBot="1" x14ac:dyDescent="0.3">
      <c r="A40" s="53"/>
      <c r="B40" s="28" t="s">
        <v>69</v>
      </c>
      <c r="C40" s="118"/>
      <c r="D40" s="118"/>
      <c r="E40" s="33">
        <v>27</v>
      </c>
      <c r="F40" s="33" t="s">
        <v>104</v>
      </c>
      <c r="G40" s="34">
        <v>1</v>
      </c>
      <c r="H40" s="35">
        <v>2</v>
      </c>
      <c r="I40" s="35">
        <v>3</v>
      </c>
      <c r="J40" s="35">
        <v>8</v>
      </c>
      <c r="K40" s="35"/>
      <c r="L40" s="35"/>
      <c r="M40" s="99"/>
      <c r="N40" s="99"/>
      <c r="O40" s="99"/>
      <c r="P40" s="99"/>
      <c r="Q40" s="99"/>
      <c r="R40" s="99"/>
      <c r="S40" s="99"/>
      <c r="T40" s="28"/>
      <c r="U40" s="34">
        <v>1</v>
      </c>
      <c r="V40" s="35">
        <v>2</v>
      </c>
      <c r="W40" s="35">
        <v>3</v>
      </c>
      <c r="X40" s="35">
        <v>4</v>
      </c>
      <c r="Y40" s="35"/>
      <c r="Z40" s="99"/>
      <c r="AA40" s="99"/>
      <c r="AB40" s="99"/>
      <c r="AC40" s="28"/>
      <c r="AD40" s="56"/>
      <c r="AE40" s="56"/>
      <c r="AF40" s="33" t="str">
        <f>IF(Notas!C22&gt;5,Notas!C22,IF(Notas!D22&gt;5,Notas!D22,IF(Notas!E22&gt;5,Notas!E22,IF(Notas!F22&gt;5,Notas!F22,IF(Notas!G22&gt;5,Notas!G22,IF(Notas!H22&gt;5,Notas!H22,IF(Notas!I22&gt;5,Notas!I22,IF(Notas!J22&gt;5,Notas!J22,IF(Notas!K22&gt;5,Notas!K22,IF(Notas!L22&gt;5,Notas!L22,IF(Notas!M22&gt;5,Notas!M22,IF(Notas!N22&gt;5,Notas!N22,IF(Notas!O22&gt;5,Notas!O22,IF(Notas!P22&gt;5,Notas!P22,IF(Notas!Q22&gt;5,Notas!Q22,IF(Notas!R22&gt;5,Notas!R22,IF(Notas!S22&gt;5,Notas!S22,IF(Notas!T22&gt;5,Notas!T22,IF(Notas!U22&gt;5,Notas!U22,IF(Notas!V22&gt;5,Notas!V22,IF(Notas!W22&gt;5,Notas!W22,IF(Notas!X22&gt;5,Notas!X22,IF(Notas!Y22&gt;5,Notas!Y22,IF(Notas!Z22&gt;5,Notas!Z22,IF(Notas!AA22&gt;5,Notas!AA22,"")))))))))))))))))))))))))</f>
        <v/>
      </c>
      <c r="AG40" s="33" t="str">
        <f t="shared" si="8"/>
        <v>FALTA REG.</v>
      </c>
      <c r="AH40" s="33" t="str">
        <f t="shared" si="9"/>
        <v/>
      </c>
      <c r="AI40" s="29" t="str">
        <f t="shared" si="10"/>
        <v/>
      </c>
      <c r="AJ40" s="41" t="str">
        <f t="shared" si="6"/>
        <v/>
      </c>
      <c r="AK40" s="29" t="str">
        <f t="shared" ca="1" si="11"/>
        <v/>
      </c>
      <c r="AL40" s="29" t="str">
        <f>IF(AJ40:AJ55="","",RANK(AI40,$AI$13:$AI$45,0)-COUNTIF($AI$13:$AI$45,"&lt;0")+COUNTIF(AJ$13:AJ$13,AJ40)-1)</f>
        <v/>
      </c>
      <c r="AM40" s="29" t="str">
        <f>IF(AI40="","",RANK(AK40,$AK$13:$AK$45,1)-COUNTIF($AK$13:$AK$45,"&lt;0")+COUNTIF($AL$13:AL40,AL40)-1)</f>
        <v/>
      </c>
      <c r="AN40" s="29" t="str">
        <f t="shared" si="7"/>
        <v/>
      </c>
      <c r="AO40" s="42" t="str">
        <f t="shared" si="13"/>
        <v/>
      </c>
    </row>
    <row r="41" spans="1:42" ht="15.75" thickBot="1" x14ac:dyDescent="0.3">
      <c r="A41" s="53"/>
      <c r="B41" s="28" t="s">
        <v>69</v>
      </c>
      <c r="C41" s="118"/>
      <c r="D41" s="118"/>
      <c r="E41" s="33">
        <v>28</v>
      </c>
      <c r="F41" s="33" t="s">
        <v>105</v>
      </c>
      <c r="G41" s="34">
        <v>12</v>
      </c>
      <c r="H41" s="35"/>
      <c r="I41" s="35"/>
      <c r="J41" s="35"/>
      <c r="K41" s="35"/>
      <c r="L41" s="35"/>
      <c r="M41" s="99"/>
      <c r="N41" s="99"/>
      <c r="O41" s="99"/>
      <c r="P41" s="99"/>
      <c r="Q41" s="99"/>
      <c r="R41" s="99"/>
      <c r="S41" s="99"/>
      <c r="T41" s="28"/>
      <c r="U41" s="34">
        <v>1</v>
      </c>
      <c r="V41" s="35">
        <v>2</v>
      </c>
      <c r="W41" s="35">
        <v>3</v>
      </c>
      <c r="X41" s="35">
        <v>4</v>
      </c>
      <c r="Y41" s="35">
        <v>7</v>
      </c>
      <c r="Z41" s="99">
        <v>8</v>
      </c>
      <c r="AA41" s="99">
        <v>11</v>
      </c>
      <c r="AB41" s="99">
        <v>13</v>
      </c>
      <c r="AC41" s="28">
        <v>15</v>
      </c>
      <c r="AD41" s="56"/>
      <c r="AE41" s="56"/>
      <c r="AF41" s="33" t="str">
        <f>IF(Notas!C23&gt;5,Notas!C23,IF(Notas!D23&gt;5,Notas!D23,IF(Notas!E23&gt;5,Notas!E23,IF(Notas!F23&gt;5,Notas!F23,IF(Notas!G23&gt;5,Notas!G23,IF(Notas!H23&gt;5,Notas!H23,IF(Notas!I23&gt;5,Notas!I23,IF(Notas!J23&gt;5,Notas!J23,IF(Notas!K23&gt;5,Notas!K23,IF(Notas!L23&gt;5,Notas!L23,IF(Notas!M23&gt;5,Notas!M23,IF(Notas!N23&gt;5,Notas!N23,IF(Notas!O23&gt;5,Notas!O23,IF(Notas!P23&gt;5,Notas!P23,IF(Notas!Q23&gt;5,Notas!Q23,IF(Notas!R23&gt;5,Notas!R23,IF(Notas!S23&gt;5,Notas!S23,IF(Notas!T23&gt;5,Notas!T23,IF(Notas!U23&gt;5,Notas!U23,IF(Notas!V23&gt;5,Notas!V23,IF(Notas!W23&gt;5,Notas!W23,IF(Notas!X23&gt;5,Notas!X23,IF(Notas!Y23&gt;5,Notas!Y23,IF(Notas!Z23&gt;5,Notas!Z23,IF(Notas!AA23&gt;5,Notas!AA23,"")))))))))))))))))))))))))</f>
        <v/>
      </c>
      <c r="AG41" s="33" t="str">
        <f t="shared" si="8"/>
        <v>FALTA REG.</v>
      </c>
      <c r="AH41" s="33" t="str">
        <f t="shared" si="9"/>
        <v/>
      </c>
      <c r="AI41" s="29" t="str">
        <f t="shared" si="10"/>
        <v/>
      </c>
      <c r="AJ41" s="41" t="str">
        <f t="shared" si="6"/>
        <v/>
      </c>
      <c r="AK41" s="29" t="str">
        <f t="shared" ca="1" si="11"/>
        <v/>
      </c>
      <c r="AL41" s="29" t="str">
        <f>IF(AJ41:AJ56="","",RANK(AI41,$AI$13:$AI$45,0)-COUNTIF($AI$13:$AI$45,"&lt;0")+COUNTIF(AJ$13:AJ$13,AJ41)-1)</f>
        <v/>
      </c>
      <c r="AM41" s="29" t="str">
        <f>IF(AI41="","",RANK(AK41,$AK$13:$AK$45,1)-COUNTIF($AK$13:$AK$45,"&lt;0")+COUNTIF($AL$13:AL41,AL41)-1)</f>
        <v/>
      </c>
      <c r="AN41" s="29" t="str">
        <f t="shared" si="7"/>
        <v/>
      </c>
      <c r="AO41" s="42" t="str">
        <f t="shared" si="13"/>
        <v/>
      </c>
    </row>
    <row r="42" spans="1:42" ht="15.75" thickBot="1" x14ac:dyDescent="0.3">
      <c r="A42" s="53"/>
      <c r="B42" s="28" t="s">
        <v>70</v>
      </c>
      <c r="C42" s="118"/>
      <c r="D42" s="118"/>
      <c r="E42" s="33">
        <v>29</v>
      </c>
      <c r="F42" s="33" t="s">
        <v>106</v>
      </c>
      <c r="G42" s="34">
        <v>12</v>
      </c>
      <c r="H42" s="35">
        <v>13</v>
      </c>
      <c r="I42" s="35"/>
      <c r="J42" s="35"/>
      <c r="K42" s="35"/>
      <c r="L42" s="35"/>
      <c r="M42" s="99"/>
      <c r="N42" s="99"/>
      <c r="O42" s="99"/>
      <c r="P42" s="99"/>
      <c r="Q42" s="99"/>
      <c r="R42" s="99"/>
      <c r="S42" s="99"/>
      <c r="T42" s="28"/>
      <c r="U42" s="34">
        <v>1</v>
      </c>
      <c r="V42" s="35">
        <v>2</v>
      </c>
      <c r="W42" s="35">
        <v>3</v>
      </c>
      <c r="X42" s="35">
        <v>4</v>
      </c>
      <c r="Y42" s="35">
        <v>7</v>
      </c>
      <c r="Z42" s="99">
        <v>8</v>
      </c>
      <c r="AA42" s="99">
        <v>11</v>
      </c>
      <c r="AB42" s="99">
        <v>15</v>
      </c>
      <c r="AC42" s="28"/>
      <c r="AD42" s="56"/>
      <c r="AE42" s="56"/>
      <c r="AF42" s="33" t="str">
        <f>IF(Notas!C24&gt;5,Notas!C24,IF(Notas!D24&gt;5,Notas!D24,IF(Notas!E24&gt;5,Notas!E24,IF(Notas!F24&gt;5,Notas!F24,IF(Notas!G24&gt;5,Notas!G24,IF(Notas!H24&gt;5,Notas!H24,IF(Notas!I24&gt;5,Notas!I24,IF(Notas!J24&gt;5,Notas!J24,IF(Notas!K24&gt;5,Notas!K24,IF(Notas!L24&gt;5,Notas!L24,IF(Notas!M24&gt;5,Notas!M24,IF(Notas!N24&gt;5,Notas!N24,IF(Notas!O24&gt;5,Notas!O24,IF(Notas!P24&gt;5,Notas!P24,IF(Notas!Q24&gt;5,Notas!Q24,IF(Notas!R24&gt;5,Notas!R24,IF(Notas!S24&gt;5,Notas!S24,IF(Notas!T24&gt;5,Notas!T24,IF(Notas!U24&gt;5,Notas!U24,IF(Notas!V24&gt;5,Notas!V24,IF(Notas!W24&gt;5,Notas!W24,IF(Notas!X24&gt;5,Notas!X24,IF(Notas!Y24&gt;5,Notas!Y24,IF(Notas!Z24&gt;5,Notas!Z24,IF(Notas!AA24&gt;5,Notas!AA24,"")))))))))))))))))))))))))</f>
        <v/>
      </c>
      <c r="AG42" s="33" t="str">
        <f t="shared" si="8"/>
        <v>FALTA REG.</v>
      </c>
      <c r="AH42" s="33" t="str">
        <f t="shared" si="9"/>
        <v/>
      </c>
      <c r="AI42" s="29" t="str">
        <f t="shared" si="10"/>
        <v/>
      </c>
      <c r="AJ42" s="41" t="str">
        <f t="shared" si="6"/>
        <v/>
      </c>
      <c r="AK42" s="29" t="str">
        <f t="shared" ca="1" si="11"/>
        <v/>
      </c>
      <c r="AL42" s="29" t="str">
        <f>IF(AJ42:AJ57="","",RANK(AI42,$AI$13:$AI$45,0)-COUNTIF($AI$13:$AI$45,"&lt;0")+COUNTIF(AJ$13:AJ$13,AJ42)-1)</f>
        <v/>
      </c>
      <c r="AM42" s="29" t="str">
        <f>IF(AI42="","",RANK(AK42,$AK$13:$AK$45,1)-COUNTIF($AK$13:$AK$45,"&lt;0")+COUNTIF($AL$13:AL42,AL42)-1)</f>
        <v/>
      </c>
      <c r="AN42" s="29" t="str">
        <f t="shared" si="7"/>
        <v/>
      </c>
      <c r="AO42" s="42" t="str">
        <f t="shared" si="13"/>
        <v/>
      </c>
    </row>
    <row r="43" spans="1:42" ht="15.75" thickBot="1" x14ac:dyDescent="0.3">
      <c r="A43" s="53"/>
      <c r="B43" s="28" t="s">
        <v>71</v>
      </c>
      <c r="C43" s="118"/>
      <c r="D43" s="120"/>
      <c r="E43" s="33">
        <v>30</v>
      </c>
      <c r="F43" s="33" t="s">
        <v>76</v>
      </c>
      <c r="G43" s="34">
        <v>14</v>
      </c>
      <c r="H43" s="35">
        <v>15</v>
      </c>
      <c r="I43" s="35">
        <v>16</v>
      </c>
      <c r="J43" s="35">
        <v>18</v>
      </c>
      <c r="K43" s="35">
        <v>19</v>
      </c>
      <c r="L43" s="35">
        <v>20</v>
      </c>
      <c r="M43" s="99">
        <v>21</v>
      </c>
      <c r="N43" s="99">
        <v>22</v>
      </c>
      <c r="O43" s="99">
        <v>23</v>
      </c>
      <c r="P43" s="99">
        <v>24</v>
      </c>
      <c r="Q43" s="99">
        <v>25</v>
      </c>
      <c r="R43" s="99">
        <v>27</v>
      </c>
      <c r="S43" s="99">
        <v>28</v>
      </c>
      <c r="T43" s="28">
        <v>29</v>
      </c>
      <c r="U43" s="34">
        <v>14</v>
      </c>
      <c r="V43" s="35"/>
      <c r="W43" s="35"/>
      <c r="X43" s="35"/>
      <c r="Y43" s="35"/>
      <c r="Z43" s="99"/>
      <c r="AA43" s="99"/>
      <c r="AB43" s="99"/>
      <c r="AC43" s="28"/>
      <c r="AD43" s="56"/>
      <c r="AE43" s="56"/>
      <c r="AF43" s="33" t="str">
        <f>IF(Notas!C25&gt;5,Notas!C25,IF(Notas!D25&gt;5,Notas!D25,IF(Notas!E25&gt;5,Notas!E25,IF(Notas!F25&gt;5,Notas!F25,IF(Notas!G25&gt;5,Notas!G25,IF(Notas!H25&gt;5,Notas!H25,IF(Notas!I25&gt;5,Notas!I25,IF(Notas!J25&gt;5,Notas!J25,IF(Notas!K25&gt;5,Notas!K25,IF(Notas!L25&gt;5,Notas!L25,IF(Notas!M25&gt;5,Notas!M25,IF(Notas!N25&gt;5,Notas!N25,IF(Notas!O25&gt;5,Notas!O25,IF(Notas!P25&gt;5,Notas!P25,IF(Notas!Q25&gt;5,Notas!Q25,IF(Notas!R25&gt;5,Notas!R25,IF(Notas!S25&gt;5,Notas!S25,IF(Notas!T25&gt;5,Notas!T25,IF(Notas!U25&gt;5,Notas!U25,IF(Notas!V25&gt;5,Notas!V25,IF(Notas!W25&gt;5,Notas!W25,IF(Notas!X25&gt;5,Notas!X25,IF(Notas!Y25&gt;5,Notas!Y25,IF(Notas!Z25&gt;5,Notas!Z25,IF(Notas!AA25&gt;5,Notas!AA25,"")))))))))))))))))))))))))</f>
        <v/>
      </c>
      <c r="AG43" s="33" t="str">
        <f t="shared" si="8"/>
        <v>FALTA REG.</v>
      </c>
      <c r="AH43" s="33" t="str">
        <f t="shared" si="9"/>
        <v/>
      </c>
      <c r="AI43" s="29" t="str">
        <f t="shared" si="10"/>
        <v/>
      </c>
      <c r="AJ43" s="41" t="str">
        <f t="shared" si="6"/>
        <v/>
      </c>
      <c r="AK43" s="29" t="str">
        <f t="shared" ca="1" si="11"/>
        <v/>
      </c>
      <c r="AL43" s="29" t="str">
        <f>IF(AJ43:AJ58="","",RANK(AI43,$AI$13:$AI$45,0)-COUNTIF($AI$13:$AI$45,"&lt;0")+COUNTIF(AJ$13:AJ$13,AJ43)-1)</f>
        <v/>
      </c>
      <c r="AM43" s="29" t="str">
        <f>IF(AI43="","",RANK(AK43,$AK$13:$AK$45,1)-COUNTIF($AK$13:$AK$45,"&lt;0")+COUNTIF($AL$13:AL43,AL43)-1)</f>
        <v/>
      </c>
      <c r="AN43" s="29" t="str">
        <f t="shared" si="7"/>
        <v/>
      </c>
      <c r="AO43" s="42" t="str">
        <f t="shared" si="13"/>
        <v/>
      </c>
    </row>
    <row r="44" spans="1:42" ht="15.75" customHeight="1" thickBot="1" x14ac:dyDescent="0.3">
      <c r="A44" s="157"/>
      <c r="B44" s="157"/>
      <c r="C44" s="157"/>
      <c r="D44" s="157"/>
      <c r="E44" s="157" t="s">
        <v>68</v>
      </c>
      <c r="F44" s="157"/>
      <c r="G44" s="163" t="str">
        <f>IF(COUNTIF(AE13:AE26,"1")&gt;6,IF(COUNTIF(AE28:AE43,"1")&gt;3,"Regimen de Promoción Aprobado","Regimen de Promoción No Aprobado"),"Regimen de Promoción No Aprobado")</f>
        <v>Regimen de Promoción No Aprobado</v>
      </c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1"/>
      <c r="AI44" s="163" t="str">
        <f t="shared" si="10"/>
        <v/>
      </c>
      <c r="AJ44" s="164"/>
      <c r="AK44" s="164"/>
      <c r="AL44" s="164"/>
      <c r="AM44" s="164"/>
      <c r="AN44" s="164"/>
      <c r="AO44" s="161"/>
      <c r="AP44" s="14"/>
    </row>
    <row r="45" spans="1:42" ht="15.75" thickBot="1" x14ac:dyDescent="0.3">
      <c r="A45" s="108"/>
      <c r="B45" s="109" t="s">
        <v>71</v>
      </c>
      <c r="C45" s="87" t="s">
        <v>26</v>
      </c>
      <c r="D45" s="87" t="s">
        <v>23</v>
      </c>
      <c r="E45" s="87">
        <v>31</v>
      </c>
      <c r="F45" s="87" t="s">
        <v>107</v>
      </c>
      <c r="G45" s="110">
        <v>14</v>
      </c>
      <c r="H45" s="111">
        <v>30</v>
      </c>
      <c r="I45" s="111"/>
      <c r="J45" s="111"/>
      <c r="K45" s="111"/>
      <c r="L45" s="111"/>
      <c r="M45" s="112"/>
      <c r="N45" s="112"/>
      <c r="O45" s="112"/>
      <c r="P45" s="112"/>
      <c r="Q45" s="112"/>
      <c r="R45" s="112"/>
      <c r="S45" s="112"/>
      <c r="T45" s="109"/>
      <c r="U45" s="110">
        <v>14</v>
      </c>
      <c r="V45" s="111">
        <v>30</v>
      </c>
      <c r="W45" s="111"/>
      <c r="X45" s="111"/>
      <c r="Y45" s="111"/>
      <c r="Z45" s="112"/>
      <c r="AA45" s="112"/>
      <c r="AB45" s="112"/>
      <c r="AC45" s="109"/>
      <c r="AD45" s="113"/>
      <c r="AE45" s="113"/>
      <c r="AF45" s="87" t="str">
        <f>IF(Notas!C26&gt;5,Notas!C26,IF(Notas!D26&gt;5,Notas!D26,IF(Notas!E26&gt;5,Notas!E26,IF(Notas!F26&gt;5,Notas!F26,IF(Notas!G26&gt;5,Notas!G26,IF(Notas!H26&gt;5,Notas!H26,IF(Notas!I26&gt;5,Notas!I26,IF(Notas!J26&gt;5,Notas!J26,IF(Notas!K26&gt;5,Notas!K26,IF(Notas!L26&gt;5,Notas!L26,IF(Notas!M26&gt;5,Notas!M26,IF(Notas!N26&gt;5,Notas!N26,IF(Notas!O26&gt;5,Notas!O26,IF(Notas!P26&gt;5,Notas!P26,IF(Notas!Q26&gt;5,Notas!Q26,IF(Notas!R26&gt;5,Notas!R26,IF(Notas!S26&gt;5,Notas!S26,IF(Notas!T26&gt;5,Notas!T26,IF(Notas!U26&gt;5,Notas!U26,IF(Notas!V26&gt;5,Notas!V26,IF(Notas!W26&gt;5,Notas!W26,IF(Notas!X26&gt;5,Notas!X26,IF(Notas!Y26&gt;5,Notas!Y26,IF(Notas!Z26&gt;5,Notas!Z26,IF(Notas!AA26&gt;5,Notas!AA26,"")))))))))))))))))))))))))</f>
        <v/>
      </c>
      <c r="AG45" s="87" t="str">
        <f t="shared" si="8"/>
        <v>FALTA REG.</v>
      </c>
      <c r="AH45" s="87" t="str">
        <f>IF(AG45="REGULAR",IF(SUM(IF(U45&lt;&gt;"",VLOOKUP(U45,$E$13:$AE$45,16,FALSE),0),IF(V45&lt;&gt;"",VLOOKUP(V45,$E$13:$AE$45,16,FALSE),0),IF(W45&lt;&gt;"",VLOOKUP(W45,$E$13:$AE$45,16,FALSE),0),IF(X45&lt;&gt;"",VLOOKUP(X45,$E$13:$AE$45,16,FALSE),0),IF(Y45&lt;&gt;"",VLOOKUP(Y45,$E$13:$AE$45,16,FALSE),0),IF(AC45&lt;&gt;"",VLOOKUP(AC45,$E$13:$AE$45,16,FALSE),0),)=COUNTA(U45:AC45),"RENDIR","FALTA APROB"),"")</f>
        <v/>
      </c>
      <c r="AI45" s="87" t="str">
        <f t="shared" si="10"/>
        <v/>
      </c>
      <c r="AJ45" s="41" t="str">
        <f t="shared" si="6"/>
        <v/>
      </c>
      <c r="AK45" s="87" t="str">
        <f ca="1">IF(AG45="REGULAR",DATE(A45+2,0,0)-TODAY(),"")</f>
        <v/>
      </c>
      <c r="AL45" s="87" t="str">
        <f>IF(AJ45:AJ61="","",RANK(AI45,$AI$13:$AI$45,0)-COUNTIF($AI$13:$AI$45,"&lt;0")+COUNTIF(AJ$13:AJ$13,AJ45)-1)</f>
        <v/>
      </c>
      <c r="AM45" s="87" t="str">
        <f>IF(AI45="","",RANK(AK45,$AK$13:$AK$45,1)-COUNTIF($AK$13:$AK$45,"&lt;0")+COUNTIF($AL$13:AL45,AL45)-1)</f>
        <v/>
      </c>
      <c r="AN45" s="87" t="str">
        <f t="shared" si="7"/>
        <v/>
      </c>
      <c r="AO45" s="88" t="str">
        <f>IF(AN45="","",RANK(AN45,$AN$13:$AN$45,1))</f>
        <v/>
      </c>
    </row>
    <row r="46" spans="1:42" ht="15.75" thickBot="1" x14ac:dyDescent="0.3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</row>
    <row r="47" spans="1:42" x14ac:dyDescent="0.25">
      <c r="A47" s="58"/>
      <c r="B47" s="58"/>
      <c r="C47" s="58"/>
      <c r="D47" s="58"/>
      <c r="E47" s="58"/>
      <c r="F47" s="58"/>
      <c r="G47" s="43">
        <f>COUNTIF($AG$13:$AG$45,"Cursar")</f>
        <v>7</v>
      </c>
      <c r="H47" s="130" t="s">
        <v>27</v>
      </c>
      <c r="I47" s="130"/>
      <c r="J47" s="130"/>
      <c r="K47" s="130"/>
      <c r="L47" s="130"/>
      <c r="M47" s="131"/>
      <c r="N47" s="131"/>
      <c r="O47" s="131"/>
      <c r="P47" s="131"/>
      <c r="Q47" s="131"/>
      <c r="R47" s="131"/>
      <c r="S47" s="131"/>
      <c r="T47" s="132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</row>
    <row r="48" spans="1:42" x14ac:dyDescent="0.25">
      <c r="A48" s="58"/>
      <c r="B48" s="58"/>
      <c r="C48" s="58"/>
      <c r="D48" s="58"/>
      <c r="E48" s="58"/>
      <c r="F48" s="58"/>
      <c r="G48" s="44">
        <f>COUNTIF($AG$13:$AG$45,"Regular")</f>
        <v>0</v>
      </c>
      <c r="H48" s="133" t="s">
        <v>28</v>
      </c>
      <c r="I48" s="133"/>
      <c r="J48" s="133"/>
      <c r="K48" s="133"/>
      <c r="L48" s="133"/>
      <c r="M48" s="134"/>
      <c r="N48" s="134"/>
      <c r="O48" s="134"/>
      <c r="P48" s="134"/>
      <c r="Q48" s="134"/>
      <c r="R48" s="134"/>
      <c r="S48" s="134"/>
      <c r="T48" s="135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</row>
    <row r="49" spans="1:41" x14ac:dyDescent="0.25">
      <c r="A49" s="58"/>
      <c r="B49" s="58"/>
      <c r="C49" s="58"/>
      <c r="D49" s="58"/>
      <c r="E49" s="58"/>
      <c r="F49" s="58"/>
      <c r="G49" s="45">
        <f>COUNTIF($AG$13:$AG$45,"APROBADA")</f>
        <v>0</v>
      </c>
      <c r="H49" s="145" t="s">
        <v>29</v>
      </c>
      <c r="I49" s="145"/>
      <c r="J49" s="145"/>
      <c r="K49" s="145"/>
      <c r="L49" s="145"/>
      <c r="M49" s="146"/>
      <c r="N49" s="146"/>
      <c r="O49" s="146"/>
      <c r="P49" s="146"/>
      <c r="Q49" s="146"/>
      <c r="R49" s="146"/>
      <c r="S49" s="146"/>
      <c r="T49" s="147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</row>
    <row r="50" spans="1:41" x14ac:dyDescent="0.25">
      <c r="A50" s="58"/>
      <c r="B50" s="58"/>
      <c r="C50" s="58"/>
      <c r="D50" s="58"/>
      <c r="E50" s="58"/>
      <c r="F50" s="58"/>
      <c r="G50" s="46">
        <f>38-G48-G49</f>
        <v>38</v>
      </c>
      <c r="H50" s="142" t="s">
        <v>30</v>
      </c>
      <c r="I50" s="142"/>
      <c r="J50" s="142"/>
      <c r="K50" s="142"/>
      <c r="L50" s="142"/>
      <c r="M50" s="143"/>
      <c r="N50" s="143"/>
      <c r="O50" s="143"/>
      <c r="P50" s="143"/>
      <c r="Q50" s="143"/>
      <c r="R50" s="143"/>
      <c r="S50" s="143"/>
      <c r="T50" s="144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</row>
    <row r="51" spans="1:41" x14ac:dyDescent="0.25">
      <c r="A51" s="58"/>
      <c r="B51" s="58"/>
      <c r="C51" s="58"/>
      <c r="D51" s="58"/>
      <c r="E51" s="58"/>
      <c r="F51" s="58"/>
      <c r="G51" s="47">
        <f>38-G49</f>
        <v>38</v>
      </c>
      <c r="H51" s="139" t="s">
        <v>31</v>
      </c>
      <c r="I51" s="139"/>
      <c r="J51" s="139"/>
      <c r="K51" s="139"/>
      <c r="L51" s="139"/>
      <c r="M51" s="140"/>
      <c r="N51" s="140"/>
      <c r="O51" s="140"/>
      <c r="P51" s="140"/>
      <c r="Q51" s="140"/>
      <c r="R51" s="140"/>
      <c r="S51" s="140"/>
      <c r="T51" s="141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</row>
    <row r="52" spans="1:41" x14ac:dyDescent="0.25">
      <c r="A52" s="58"/>
      <c r="B52" s="58"/>
      <c r="C52" s="58"/>
      <c r="D52" s="58"/>
      <c r="E52" s="58"/>
      <c r="F52" s="58"/>
      <c r="G52" s="48" t="str">
        <f>IF(AF13="","",SUM(AF13:AF26,AF28:AF43,AF45)/COUNT(AF13:AF26,AF28:AF43,AF45))</f>
        <v/>
      </c>
      <c r="H52" s="136" t="s">
        <v>32</v>
      </c>
      <c r="I52" s="136"/>
      <c r="J52" s="136"/>
      <c r="K52" s="136"/>
      <c r="L52" s="136"/>
      <c r="M52" s="137"/>
      <c r="N52" s="137"/>
      <c r="O52" s="137"/>
      <c r="P52" s="137"/>
      <c r="Q52" s="137"/>
      <c r="R52" s="137"/>
      <c r="S52" s="137"/>
      <c r="T52" s="13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</row>
    <row r="53" spans="1:41" x14ac:dyDescent="0.25">
      <c r="A53" s="58"/>
      <c r="B53" s="58"/>
      <c r="C53" s="58"/>
      <c r="D53" s="58"/>
      <c r="E53" s="58"/>
      <c r="F53" s="58"/>
      <c r="G53" s="49" t="str">
        <f>IF(Notas!AB13="","",AVERAGEIF(Notas!AB13:AB43,"&gt;0",Notas!AB13:AB43))</f>
        <v/>
      </c>
      <c r="H53" s="121" t="s">
        <v>33</v>
      </c>
      <c r="I53" s="121"/>
      <c r="J53" s="121"/>
      <c r="K53" s="121"/>
      <c r="L53" s="121"/>
      <c r="M53" s="122"/>
      <c r="N53" s="122"/>
      <c r="O53" s="122"/>
      <c r="P53" s="122"/>
      <c r="Q53" s="122"/>
      <c r="R53" s="122"/>
      <c r="S53" s="122"/>
      <c r="T53" s="123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</row>
    <row r="54" spans="1:41" x14ac:dyDescent="0.25">
      <c r="A54" s="58"/>
      <c r="B54" s="58"/>
      <c r="C54" s="58"/>
      <c r="D54" s="58"/>
      <c r="E54" s="58"/>
      <c r="F54" s="58"/>
      <c r="G54" s="50">
        <f>SUM(Notas!AC13:AC30)</f>
        <v>0</v>
      </c>
      <c r="H54" s="124" t="s">
        <v>34</v>
      </c>
      <c r="I54" s="124"/>
      <c r="J54" s="124"/>
      <c r="K54" s="124"/>
      <c r="L54" s="124"/>
      <c r="M54" s="125"/>
      <c r="N54" s="125"/>
      <c r="O54" s="125"/>
      <c r="P54" s="125"/>
      <c r="Q54" s="125"/>
      <c r="R54" s="125"/>
      <c r="S54" s="125"/>
      <c r="T54" s="126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</row>
    <row r="55" spans="1:41" ht="15.75" thickBot="1" x14ac:dyDescent="0.3">
      <c r="A55" s="58"/>
      <c r="B55" s="58"/>
      <c r="C55" s="58"/>
      <c r="D55" s="58"/>
      <c r="E55" s="58"/>
      <c r="F55" s="58"/>
      <c r="G55" s="51">
        <f>24-G54</f>
        <v>24</v>
      </c>
      <c r="H55" s="127" t="s">
        <v>35</v>
      </c>
      <c r="I55" s="127"/>
      <c r="J55" s="127"/>
      <c r="K55" s="127"/>
      <c r="L55" s="127"/>
      <c r="M55" s="128"/>
      <c r="N55" s="128"/>
      <c r="O55" s="128"/>
      <c r="P55" s="128"/>
      <c r="Q55" s="128"/>
      <c r="R55" s="128"/>
      <c r="S55" s="128"/>
      <c r="T55" s="129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</row>
    <row r="56" spans="1:41" x14ac:dyDescent="0.25"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AH56" s="1"/>
    </row>
    <row r="57" spans="1:41" x14ac:dyDescent="0.25">
      <c r="AH57" s="1"/>
    </row>
    <row r="58" spans="1:41" x14ac:dyDescent="0.25">
      <c r="AH58" s="1"/>
    </row>
    <row r="59" spans="1:41" x14ac:dyDescent="0.25">
      <c r="AH59" s="1"/>
    </row>
    <row r="60" spans="1:41" x14ac:dyDescent="0.25">
      <c r="AH60" s="1"/>
    </row>
    <row r="61" spans="1:41" x14ac:dyDescent="0.25">
      <c r="AH61" s="1"/>
    </row>
    <row r="62" spans="1:41" x14ac:dyDescent="0.25">
      <c r="AH62" s="1"/>
    </row>
    <row r="63" spans="1:41" x14ac:dyDescent="0.25">
      <c r="AH63" s="1"/>
    </row>
    <row r="64" spans="1:41" x14ac:dyDescent="0.25">
      <c r="AH64" s="1"/>
    </row>
    <row r="65" spans="34:34" x14ac:dyDescent="0.25">
      <c r="AH65" s="1"/>
    </row>
    <row r="66" spans="34:34" x14ac:dyDescent="0.25">
      <c r="AH66" s="1"/>
    </row>
    <row r="67" spans="34:34" x14ac:dyDescent="0.25">
      <c r="AH67" s="1"/>
    </row>
    <row r="68" spans="34:34" x14ac:dyDescent="0.25">
      <c r="AH68" s="1"/>
    </row>
    <row r="69" spans="34:34" x14ac:dyDescent="0.25">
      <c r="AH69" s="1"/>
    </row>
    <row r="70" spans="34:34" x14ac:dyDescent="0.25">
      <c r="AH70" s="1"/>
    </row>
    <row r="71" spans="34:34" x14ac:dyDescent="0.25">
      <c r="AH71" s="1"/>
    </row>
    <row r="72" spans="34:34" x14ac:dyDescent="0.25">
      <c r="AH72" s="1"/>
    </row>
    <row r="73" spans="34:34" x14ac:dyDescent="0.25">
      <c r="AH73" s="1"/>
    </row>
    <row r="74" spans="34:34" x14ac:dyDescent="0.25">
      <c r="AH74" s="1"/>
    </row>
    <row r="75" spans="34:34" x14ac:dyDescent="0.25">
      <c r="AH75" s="1"/>
    </row>
    <row r="76" spans="34:34" x14ac:dyDescent="0.25">
      <c r="AH76" s="1"/>
    </row>
    <row r="77" spans="34:34" x14ac:dyDescent="0.25">
      <c r="AH77" s="1"/>
    </row>
    <row r="78" spans="34:34" x14ac:dyDescent="0.25">
      <c r="AH78" s="1"/>
    </row>
    <row r="79" spans="34:34" x14ac:dyDescent="0.25">
      <c r="AH79" s="1"/>
    </row>
    <row r="80" spans="34:34" x14ac:dyDescent="0.25">
      <c r="AH80" s="1"/>
    </row>
    <row r="81" spans="34:34" x14ac:dyDescent="0.25">
      <c r="AH81" s="1"/>
    </row>
    <row r="82" spans="34:34" x14ac:dyDescent="0.25">
      <c r="AH82" s="1"/>
    </row>
    <row r="83" spans="34:34" x14ac:dyDescent="0.25">
      <c r="AH83" s="1"/>
    </row>
    <row r="84" spans="34:34" x14ac:dyDescent="0.25">
      <c r="AH84" s="1"/>
    </row>
    <row r="85" spans="34:34" x14ac:dyDescent="0.25">
      <c r="AH85" s="1"/>
    </row>
    <row r="86" spans="34:34" x14ac:dyDescent="0.25">
      <c r="AH86" s="1"/>
    </row>
    <row r="87" spans="34:34" x14ac:dyDescent="0.25">
      <c r="AH87" s="1"/>
    </row>
    <row r="88" spans="34:34" x14ac:dyDescent="0.25">
      <c r="AH88" s="1"/>
    </row>
    <row r="89" spans="34:34" x14ac:dyDescent="0.25">
      <c r="AH89" s="1"/>
    </row>
    <row r="90" spans="34:34" x14ac:dyDescent="0.25">
      <c r="AH90" s="1"/>
    </row>
    <row r="91" spans="34:34" x14ac:dyDescent="0.25">
      <c r="AH91" s="1"/>
    </row>
    <row r="92" spans="34:34" x14ac:dyDescent="0.25">
      <c r="AH92" s="1"/>
    </row>
    <row r="93" spans="34:34" x14ac:dyDescent="0.25">
      <c r="AH93" s="1"/>
    </row>
    <row r="94" spans="34:34" x14ac:dyDescent="0.25">
      <c r="AH94" s="1"/>
    </row>
    <row r="95" spans="34:34" x14ac:dyDescent="0.25">
      <c r="AH95" s="1"/>
    </row>
    <row r="96" spans="34:34" x14ac:dyDescent="0.25">
      <c r="AH96" s="1"/>
    </row>
    <row r="97" spans="34:34" x14ac:dyDescent="0.25">
      <c r="AH97" s="1"/>
    </row>
    <row r="98" spans="34:34" x14ac:dyDescent="0.25">
      <c r="AH98" s="1"/>
    </row>
    <row r="99" spans="34:34" x14ac:dyDescent="0.25">
      <c r="AH99" s="1"/>
    </row>
    <row r="100" spans="34:34" x14ac:dyDescent="0.25">
      <c r="AH100" s="1"/>
    </row>
    <row r="101" spans="34:34" x14ac:dyDescent="0.25">
      <c r="AH101" s="1"/>
    </row>
    <row r="102" spans="34:34" x14ac:dyDescent="0.25">
      <c r="AH102" s="1"/>
    </row>
    <row r="103" spans="34:34" x14ac:dyDescent="0.25">
      <c r="AH103" s="1"/>
    </row>
    <row r="104" spans="34:34" x14ac:dyDescent="0.25">
      <c r="AH104" s="1"/>
    </row>
    <row r="105" spans="34:34" x14ac:dyDescent="0.25">
      <c r="AH105" s="1"/>
    </row>
    <row r="106" spans="34:34" x14ac:dyDescent="0.25">
      <c r="AH106" s="1"/>
    </row>
    <row r="107" spans="34:34" x14ac:dyDescent="0.25">
      <c r="AH107" s="1"/>
    </row>
    <row r="108" spans="34:34" x14ac:dyDescent="0.25">
      <c r="AH108" s="1"/>
    </row>
    <row r="109" spans="34:34" x14ac:dyDescent="0.25">
      <c r="AH109" s="1"/>
    </row>
    <row r="110" spans="34:34" x14ac:dyDescent="0.25">
      <c r="AH110" s="1"/>
    </row>
    <row r="111" spans="34:34" x14ac:dyDescent="0.25">
      <c r="AH111" s="1"/>
    </row>
    <row r="112" spans="34:34" x14ac:dyDescent="0.25">
      <c r="AH112" s="1"/>
    </row>
    <row r="113" spans="34:34" x14ac:dyDescent="0.25">
      <c r="AH113" s="1"/>
    </row>
    <row r="114" spans="34:34" x14ac:dyDescent="0.25">
      <c r="AH114" s="1"/>
    </row>
    <row r="115" spans="34:34" x14ac:dyDescent="0.25">
      <c r="AH115" s="1"/>
    </row>
    <row r="116" spans="34:34" x14ac:dyDescent="0.25">
      <c r="AH116" s="1"/>
    </row>
    <row r="117" spans="34:34" x14ac:dyDescent="0.25">
      <c r="AH117" s="1"/>
    </row>
    <row r="118" spans="34:34" x14ac:dyDescent="0.25">
      <c r="AH118" s="1"/>
    </row>
    <row r="119" spans="34:34" x14ac:dyDescent="0.25">
      <c r="AH119" s="1"/>
    </row>
    <row r="120" spans="34:34" x14ac:dyDescent="0.25">
      <c r="AH120" s="1"/>
    </row>
    <row r="121" spans="34:34" x14ac:dyDescent="0.25">
      <c r="AH121" s="1"/>
    </row>
    <row r="122" spans="34:34" x14ac:dyDescent="0.25">
      <c r="AH122" s="1"/>
    </row>
    <row r="123" spans="34:34" x14ac:dyDescent="0.25">
      <c r="AH123" s="1"/>
    </row>
    <row r="124" spans="34:34" x14ac:dyDescent="0.25">
      <c r="AH124" s="1"/>
    </row>
    <row r="125" spans="34:34" x14ac:dyDescent="0.25">
      <c r="AH125" s="1"/>
    </row>
    <row r="126" spans="34:34" x14ac:dyDescent="0.25">
      <c r="AH126" s="1"/>
    </row>
    <row r="127" spans="34:34" x14ac:dyDescent="0.25">
      <c r="AH127" s="1"/>
    </row>
    <row r="128" spans="34:34" x14ac:dyDescent="0.25">
      <c r="AH128" s="1"/>
    </row>
    <row r="129" spans="34:34" x14ac:dyDescent="0.25">
      <c r="AH129" s="1"/>
    </row>
    <row r="130" spans="34:34" x14ac:dyDescent="0.25">
      <c r="AH130" s="1"/>
    </row>
    <row r="131" spans="34:34" x14ac:dyDescent="0.25">
      <c r="AH131" s="1"/>
    </row>
    <row r="132" spans="34:34" x14ac:dyDescent="0.25">
      <c r="AH132" s="1"/>
    </row>
    <row r="133" spans="34:34" x14ac:dyDescent="0.25">
      <c r="AH133" s="1"/>
    </row>
    <row r="134" spans="34:34" x14ac:dyDescent="0.25">
      <c r="AH134" s="1"/>
    </row>
    <row r="135" spans="34:34" x14ac:dyDescent="0.25">
      <c r="AH135" s="1"/>
    </row>
    <row r="136" spans="34:34" x14ac:dyDescent="0.25">
      <c r="AH136" s="1"/>
    </row>
    <row r="137" spans="34:34" x14ac:dyDescent="0.25">
      <c r="AH137" s="1"/>
    </row>
    <row r="138" spans="34:34" x14ac:dyDescent="0.25">
      <c r="AH138" s="1"/>
    </row>
    <row r="139" spans="34:34" x14ac:dyDescent="0.25">
      <c r="AH139" s="1"/>
    </row>
    <row r="140" spans="34:34" x14ac:dyDescent="0.25">
      <c r="AH140" s="1"/>
    </row>
    <row r="141" spans="34:34" x14ac:dyDescent="0.25">
      <c r="AH141" s="1"/>
    </row>
    <row r="142" spans="34:34" x14ac:dyDescent="0.25">
      <c r="AH142" s="1"/>
    </row>
    <row r="143" spans="34:34" x14ac:dyDescent="0.25">
      <c r="AH143" s="1"/>
    </row>
    <row r="144" spans="34:34" x14ac:dyDescent="0.25">
      <c r="AH144" s="1"/>
    </row>
    <row r="145" spans="34:34" x14ac:dyDescent="0.25">
      <c r="AH145" s="1"/>
    </row>
    <row r="146" spans="34:34" x14ac:dyDescent="0.25">
      <c r="AH146" s="1"/>
    </row>
    <row r="147" spans="34:34" x14ac:dyDescent="0.25">
      <c r="AH147" s="1"/>
    </row>
    <row r="148" spans="34:34" x14ac:dyDescent="0.25">
      <c r="AH148" s="1"/>
    </row>
    <row r="149" spans="34:34" x14ac:dyDescent="0.25">
      <c r="AH149" s="1"/>
    </row>
    <row r="150" spans="34:34" x14ac:dyDescent="0.25">
      <c r="AH150" s="1"/>
    </row>
    <row r="151" spans="34:34" x14ac:dyDescent="0.25">
      <c r="AH151" s="1"/>
    </row>
    <row r="152" spans="34:34" x14ac:dyDescent="0.25">
      <c r="AH152" s="1"/>
    </row>
    <row r="153" spans="34:34" x14ac:dyDescent="0.25">
      <c r="AH153" s="1"/>
    </row>
    <row r="154" spans="34:34" x14ac:dyDescent="0.25">
      <c r="AH154" s="1"/>
    </row>
    <row r="155" spans="34:34" x14ac:dyDescent="0.25">
      <c r="AH155" s="1"/>
    </row>
    <row r="156" spans="34:34" x14ac:dyDescent="0.25">
      <c r="AH156" s="1"/>
    </row>
    <row r="157" spans="34:34" x14ac:dyDescent="0.25">
      <c r="AH157" s="1"/>
    </row>
    <row r="158" spans="34:34" x14ac:dyDescent="0.25">
      <c r="AH158" s="1"/>
    </row>
    <row r="159" spans="34:34" x14ac:dyDescent="0.25">
      <c r="AH159" s="1"/>
    </row>
    <row r="160" spans="34:34" x14ac:dyDescent="0.25">
      <c r="AH160" s="1"/>
    </row>
    <row r="161" spans="34:34" x14ac:dyDescent="0.25">
      <c r="AH161" s="1"/>
    </row>
    <row r="162" spans="34:34" x14ac:dyDescent="0.25">
      <c r="AH162" s="1"/>
    </row>
    <row r="163" spans="34:34" x14ac:dyDescent="0.25">
      <c r="AH163" s="1"/>
    </row>
    <row r="164" spans="34:34" x14ac:dyDescent="0.25">
      <c r="AH164" s="1"/>
    </row>
    <row r="165" spans="34:34" x14ac:dyDescent="0.25">
      <c r="AH165" s="1"/>
    </row>
    <row r="166" spans="34:34" x14ac:dyDescent="0.25">
      <c r="AH166" s="1"/>
    </row>
    <row r="167" spans="34:34" x14ac:dyDescent="0.25">
      <c r="AH167" s="1"/>
    </row>
    <row r="168" spans="34:34" x14ac:dyDescent="0.25">
      <c r="AH168" s="1"/>
    </row>
    <row r="169" spans="34:34" x14ac:dyDescent="0.25">
      <c r="AH169" s="1"/>
    </row>
    <row r="170" spans="34:34" x14ac:dyDescent="0.25">
      <c r="AH170" s="1"/>
    </row>
    <row r="171" spans="34:34" x14ac:dyDescent="0.25">
      <c r="AH171" s="1"/>
    </row>
    <row r="172" spans="34:34" x14ac:dyDescent="0.25">
      <c r="AH172" s="1"/>
    </row>
    <row r="173" spans="34:34" x14ac:dyDescent="0.25">
      <c r="AH173" s="1"/>
    </row>
    <row r="174" spans="34:34" x14ac:dyDescent="0.25">
      <c r="AH174" s="1"/>
    </row>
    <row r="175" spans="34:34" x14ac:dyDescent="0.25">
      <c r="AH175" s="1"/>
    </row>
    <row r="176" spans="34:34" x14ac:dyDescent="0.25">
      <c r="AH176" s="1"/>
    </row>
    <row r="177" spans="34:34" x14ac:dyDescent="0.25">
      <c r="AH177" s="1"/>
    </row>
    <row r="178" spans="34:34" x14ac:dyDescent="0.25">
      <c r="AH178" s="1"/>
    </row>
    <row r="179" spans="34:34" x14ac:dyDescent="0.25">
      <c r="AH179" s="1"/>
    </row>
    <row r="180" spans="34:34" x14ac:dyDescent="0.25">
      <c r="AH180" s="1"/>
    </row>
    <row r="181" spans="34:34" x14ac:dyDescent="0.25">
      <c r="AH181" s="1"/>
    </row>
    <row r="182" spans="34:34" x14ac:dyDescent="0.25">
      <c r="AH182" s="1"/>
    </row>
    <row r="183" spans="34:34" x14ac:dyDescent="0.25">
      <c r="AH183" s="1"/>
    </row>
    <row r="184" spans="34:34" x14ac:dyDescent="0.25">
      <c r="AH184" s="1"/>
    </row>
    <row r="185" spans="34:34" x14ac:dyDescent="0.25">
      <c r="AH185" s="1"/>
    </row>
    <row r="186" spans="34:34" x14ac:dyDescent="0.25">
      <c r="AH186" s="1"/>
    </row>
    <row r="187" spans="34:34" x14ac:dyDescent="0.25">
      <c r="AH187" s="1"/>
    </row>
    <row r="188" spans="34:34" x14ac:dyDescent="0.25">
      <c r="AH188" s="1"/>
    </row>
    <row r="189" spans="34:34" x14ac:dyDescent="0.25">
      <c r="AH189" s="1"/>
    </row>
    <row r="190" spans="34:34" x14ac:dyDescent="0.25">
      <c r="AH190" s="1"/>
    </row>
    <row r="191" spans="34:34" x14ac:dyDescent="0.25">
      <c r="AH191" s="1"/>
    </row>
    <row r="192" spans="34:34" x14ac:dyDescent="0.25">
      <c r="AH192" s="1"/>
    </row>
    <row r="193" spans="34:34" x14ac:dyDescent="0.25">
      <c r="AH193" s="1"/>
    </row>
    <row r="194" spans="34:34" x14ac:dyDescent="0.25">
      <c r="AH194" s="1"/>
    </row>
    <row r="195" spans="34:34" x14ac:dyDescent="0.25">
      <c r="AH195" s="1"/>
    </row>
    <row r="196" spans="34:34" x14ac:dyDescent="0.25">
      <c r="AH196" s="1"/>
    </row>
    <row r="197" spans="34:34" x14ac:dyDescent="0.25">
      <c r="AH197" s="1"/>
    </row>
    <row r="198" spans="34:34" x14ac:dyDescent="0.25">
      <c r="AH198" s="1"/>
    </row>
    <row r="199" spans="34:34" x14ac:dyDescent="0.25">
      <c r="AH199" s="1"/>
    </row>
    <row r="200" spans="34:34" x14ac:dyDescent="0.25">
      <c r="AH200" s="1"/>
    </row>
    <row r="201" spans="34:34" x14ac:dyDescent="0.25">
      <c r="AH201" s="1"/>
    </row>
    <row r="202" spans="34:34" x14ac:dyDescent="0.25">
      <c r="AH202" s="1"/>
    </row>
    <row r="203" spans="34:34" x14ac:dyDescent="0.25">
      <c r="AH203" s="1"/>
    </row>
    <row r="204" spans="34:34" x14ac:dyDescent="0.25">
      <c r="AH204" s="1"/>
    </row>
    <row r="205" spans="34:34" x14ac:dyDescent="0.25">
      <c r="AH205" s="1"/>
    </row>
    <row r="206" spans="34:34" x14ac:dyDescent="0.25">
      <c r="AH206" s="1"/>
    </row>
    <row r="207" spans="34:34" x14ac:dyDescent="0.25">
      <c r="AH207" s="1"/>
    </row>
    <row r="208" spans="34:34" x14ac:dyDescent="0.25">
      <c r="AH208" s="1"/>
    </row>
    <row r="209" spans="34:34" x14ac:dyDescent="0.25">
      <c r="AH209" s="1"/>
    </row>
    <row r="210" spans="34:34" x14ac:dyDescent="0.25">
      <c r="AH210" s="1"/>
    </row>
    <row r="211" spans="34:34" x14ac:dyDescent="0.25">
      <c r="AH211" s="1"/>
    </row>
    <row r="212" spans="34:34" x14ac:dyDescent="0.25">
      <c r="AH212" s="1"/>
    </row>
    <row r="213" spans="34:34" x14ac:dyDescent="0.25">
      <c r="AH213" s="1"/>
    </row>
    <row r="214" spans="34:34" x14ac:dyDescent="0.25">
      <c r="AH214" s="1"/>
    </row>
    <row r="215" spans="34:34" x14ac:dyDescent="0.25">
      <c r="AH215" s="1"/>
    </row>
    <row r="216" spans="34:34" x14ac:dyDescent="0.25">
      <c r="AH216" s="1"/>
    </row>
    <row r="217" spans="34:34" x14ac:dyDescent="0.25">
      <c r="AH217" s="1"/>
    </row>
    <row r="218" spans="34:34" x14ac:dyDescent="0.25">
      <c r="AH218" s="1"/>
    </row>
    <row r="219" spans="34:34" x14ac:dyDescent="0.25">
      <c r="AH219" s="1"/>
    </row>
    <row r="220" spans="34:34" x14ac:dyDescent="0.25">
      <c r="AH220" s="1"/>
    </row>
    <row r="221" spans="34:34" x14ac:dyDescent="0.25">
      <c r="AH221" s="1"/>
    </row>
    <row r="222" spans="34:34" x14ac:dyDescent="0.25">
      <c r="AH222" s="1"/>
    </row>
    <row r="223" spans="34:34" x14ac:dyDescent="0.25">
      <c r="AH223" s="1"/>
    </row>
    <row r="224" spans="34:34" x14ac:dyDescent="0.25">
      <c r="AH224" s="1"/>
    </row>
    <row r="225" spans="34:34" x14ac:dyDescent="0.25">
      <c r="AH225" s="1"/>
    </row>
    <row r="226" spans="34:34" x14ac:dyDescent="0.25">
      <c r="AH226" s="1"/>
    </row>
    <row r="227" spans="34:34" x14ac:dyDescent="0.25">
      <c r="AH227" s="1"/>
    </row>
    <row r="228" spans="34:34" x14ac:dyDescent="0.25">
      <c r="AH228" s="1"/>
    </row>
    <row r="229" spans="34:34" x14ac:dyDescent="0.25">
      <c r="AH229" s="1"/>
    </row>
    <row r="230" spans="34:34" x14ac:dyDescent="0.25">
      <c r="AH230" s="1"/>
    </row>
    <row r="231" spans="34:34" x14ac:dyDescent="0.25">
      <c r="AH231" s="1"/>
    </row>
    <row r="232" spans="34:34" x14ac:dyDescent="0.25">
      <c r="AH232" s="1"/>
    </row>
    <row r="233" spans="34:34" x14ac:dyDescent="0.25">
      <c r="AH233" s="1"/>
    </row>
    <row r="234" spans="34:34" x14ac:dyDescent="0.25">
      <c r="AH234" s="1"/>
    </row>
    <row r="235" spans="34:34" x14ac:dyDescent="0.25">
      <c r="AH235" s="1"/>
    </row>
    <row r="236" spans="34:34" x14ac:dyDescent="0.25">
      <c r="AH236" s="1"/>
    </row>
    <row r="237" spans="34:34" x14ac:dyDescent="0.25">
      <c r="AH237" s="1"/>
    </row>
    <row r="238" spans="34:34" x14ac:dyDescent="0.25">
      <c r="AH238" s="1"/>
    </row>
    <row r="239" spans="34:34" x14ac:dyDescent="0.25">
      <c r="AH239" s="1"/>
    </row>
    <row r="240" spans="34:34" x14ac:dyDescent="0.25">
      <c r="AH240" s="1"/>
    </row>
    <row r="241" spans="34:34" x14ac:dyDescent="0.25">
      <c r="AH241" s="1"/>
    </row>
    <row r="242" spans="34:34" x14ac:dyDescent="0.25">
      <c r="AH242" s="1"/>
    </row>
    <row r="243" spans="34:34" x14ac:dyDescent="0.25">
      <c r="AH243" s="1"/>
    </row>
    <row r="244" spans="34:34" x14ac:dyDescent="0.25">
      <c r="AH244" s="1"/>
    </row>
    <row r="245" spans="34:34" x14ac:dyDescent="0.25">
      <c r="AH245" s="1"/>
    </row>
    <row r="246" spans="34:34" x14ac:dyDescent="0.25">
      <c r="AH246" s="1"/>
    </row>
    <row r="247" spans="34:34" x14ac:dyDescent="0.25">
      <c r="AH247" s="1"/>
    </row>
    <row r="248" spans="34:34" x14ac:dyDescent="0.25">
      <c r="AH248" s="1"/>
    </row>
    <row r="249" spans="34:34" x14ac:dyDescent="0.25">
      <c r="AH249" s="1"/>
    </row>
    <row r="250" spans="34:34" x14ac:dyDescent="0.25">
      <c r="AH250" s="1"/>
    </row>
    <row r="251" spans="34:34" x14ac:dyDescent="0.25">
      <c r="AH251" s="1"/>
    </row>
    <row r="252" spans="34:34" x14ac:dyDescent="0.25">
      <c r="AH252" s="1"/>
    </row>
    <row r="253" spans="34:34" x14ac:dyDescent="0.25">
      <c r="AH253" s="1"/>
    </row>
    <row r="254" spans="34:34" x14ac:dyDescent="0.25">
      <c r="AH254" s="1"/>
    </row>
    <row r="255" spans="34:34" x14ac:dyDescent="0.25">
      <c r="AH255" s="1"/>
    </row>
    <row r="256" spans="34:34" x14ac:dyDescent="0.25">
      <c r="AH256" s="1"/>
    </row>
    <row r="257" spans="34:34" x14ac:dyDescent="0.25">
      <c r="AH257" s="1"/>
    </row>
    <row r="258" spans="34:34" x14ac:dyDescent="0.25">
      <c r="AH258" s="1"/>
    </row>
    <row r="259" spans="34:34" x14ac:dyDescent="0.25">
      <c r="AH259" s="1"/>
    </row>
    <row r="260" spans="34:34" x14ac:dyDescent="0.25">
      <c r="AH260" s="1"/>
    </row>
    <row r="261" spans="34:34" x14ac:dyDescent="0.25">
      <c r="AH261" s="1"/>
    </row>
    <row r="262" spans="34:34" x14ac:dyDescent="0.25">
      <c r="AH262" s="1"/>
    </row>
    <row r="263" spans="34:34" x14ac:dyDescent="0.25">
      <c r="AH263" s="1"/>
    </row>
    <row r="264" spans="34:34" x14ac:dyDescent="0.25">
      <c r="AH264" s="1"/>
    </row>
    <row r="265" spans="34:34" x14ac:dyDescent="0.25">
      <c r="AH265" s="1"/>
    </row>
    <row r="266" spans="34:34" x14ac:dyDescent="0.25">
      <c r="AH266" s="1"/>
    </row>
    <row r="267" spans="34:34" x14ac:dyDescent="0.25">
      <c r="AH267" s="1"/>
    </row>
    <row r="268" spans="34:34" x14ac:dyDescent="0.25">
      <c r="AH268" s="1"/>
    </row>
    <row r="269" spans="34:34" x14ac:dyDescent="0.25">
      <c r="AH269" s="1"/>
    </row>
    <row r="270" spans="34:34" x14ac:dyDescent="0.25">
      <c r="AH270" s="1"/>
    </row>
    <row r="271" spans="34:34" x14ac:dyDescent="0.25">
      <c r="AH271" s="1"/>
    </row>
    <row r="272" spans="34:34" x14ac:dyDescent="0.25">
      <c r="AH272" s="1"/>
    </row>
    <row r="273" spans="34:34" x14ac:dyDescent="0.25">
      <c r="AH273" s="1"/>
    </row>
    <row r="274" spans="34:34" x14ac:dyDescent="0.25">
      <c r="AH274" s="1"/>
    </row>
    <row r="275" spans="34:34" x14ac:dyDescent="0.25">
      <c r="AH275" s="1"/>
    </row>
    <row r="276" spans="34:34" x14ac:dyDescent="0.25">
      <c r="AH276" s="1"/>
    </row>
    <row r="277" spans="34:34" x14ac:dyDescent="0.25">
      <c r="AH277" s="1"/>
    </row>
    <row r="278" spans="34:34" x14ac:dyDescent="0.25">
      <c r="AH278" s="1"/>
    </row>
    <row r="279" spans="34:34" x14ac:dyDescent="0.25">
      <c r="AH279" s="1"/>
    </row>
    <row r="280" spans="34:34" x14ac:dyDescent="0.25">
      <c r="AH280" s="1"/>
    </row>
    <row r="281" spans="34:34" x14ac:dyDescent="0.25">
      <c r="AH281" s="1"/>
    </row>
    <row r="282" spans="34:34" x14ac:dyDescent="0.25">
      <c r="AH282" s="1"/>
    </row>
    <row r="283" spans="34:34" x14ac:dyDescent="0.25">
      <c r="AH283" s="1"/>
    </row>
    <row r="284" spans="34:34" x14ac:dyDescent="0.25">
      <c r="AH284" s="1"/>
    </row>
    <row r="285" spans="34:34" x14ac:dyDescent="0.25">
      <c r="AH285" s="1"/>
    </row>
    <row r="286" spans="34:34" x14ac:dyDescent="0.25">
      <c r="AH286" s="1"/>
    </row>
    <row r="287" spans="34:34" x14ac:dyDescent="0.25">
      <c r="AH287" s="1"/>
    </row>
    <row r="288" spans="34:34" x14ac:dyDescent="0.25">
      <c r="AH288" s="1"/>
    </row>
    <row r="289" spans="34:34" x14ac:dyDescent="0.25">
      <c r="AH289" s="1"/>
    </row>
    <row r="290" spans="34:34" x14ac:dyDescent="0.25">
      <c r="AH290" s="1"/>
    </row>
    <row r="291" spans="34:34" x14ac:dyDescent="0.25">
      <c r="AH291" s="1"/>
    </row>
    <row r="292" spans="34:34" x14ac:dyDescent="0.25">
      <c r="AH292" s="1"/>
    </row>
    <row r="293" spans="34:34" x14ac:dyDescent="0.25">
      <c r="AH293" s="1"/>
    </row>
    <row r="294" spans="34:34" x14ac:dyDescent="0.25">
      <c r="AH294" s="1"/>
    </row>
    <row r="295" spans="34:34" x14ac:dyDescent="0.25">
      <c r="AH295" s="1"/>
    </row>
    <row r="296" spans="34:34" x14ac:dyDescent="0.25">
      <c r="AH296" s="1"/>
    </row>
    <row r="297" spans="34:34" x14ac:dyDescent="0.25">
      <c r="AH297" s="1"/>
    </row>
    <row r="298" spans="34:34" x14ac:dyDescent="0.25">
      <c r="AH298" s="1"/>
    </row>
    <row r="299" spans="34:34" x14ac:dyDescent="0.25">
      <c r="AH299" s="1"/>
    </row>
    <row r="300" spans="34:34" x14ac:dyDescent="0.25">
      <c r="AH300" s="1"/>
    </row>
    <row r="301" spans="34:34" x14ac:dyDescent="0.25">
      <c r="AH301" s="1"/>
    </row>
    <row r="302" spans="34:34" x14ac:dyDescent="0.25">
      <c r="AH302" s="1"/>
    </row>
    <row r="303" spans="34:34" x14ac:dyDescent="0.25">
      <c r="AH303" s="1"/>
    </row>
    <row r="304" spans="34:34" x14ac:dyDescent="0.25">
      <c r="AH304" s="1"/>
    </row>
    <row r="305" spans="34:34" x14ac:dyDescent="0.25">
      <c r="AH305" s="1"/>
    </row>
    <row r="306" spans="34:34" x14ac:dyDescent="0.25">
      <c r="AH306" s="1"/>
    </row>
    <row r="307" spans="34:34" x14ac:dyDescent="0.25">
      <c r="AH307" s="1"/>
    </row>
    <row r="308" spans="34:34" x14ac:dyDescent="0.25">
      <c r="AH308" s="1"/>
    </row>
    <row r="309" spans="34:34" x14ac:dyDescent="0.25">
      <c r="AH309" s="1"/>
    </row>
    <row r="310" spans="34:34" x14ac:dyDescent="0.25">
      <c r="AH310" s="1"/>
    </row>
    <row r="311" spans="34:34" x14ac:dyDescent="0.25">
      <c r="AH311" s="1"/>
    </row>
    <row r="312" spans="34:34" x14ac:dyDescent="0.25">
      <c r="AH312" s="1"/>
    </row>
    <row r="313" spans="34:34" x14ac:dyDescent="0.25">
      <c r="AH313" s="1"/>
    </row>
    <row r="314" spans="34:34" x14ac:dyDescent="0.25">
      <c r="AH314" s="1"/>
    </row>
    <row r="315" spans="34:34" x14ac:dyDescent="0.25">
      <c r="AH315" s="1"/>
    </row>
    <row r="316" spans="34:34" x14ac:dyDescent="0.25">
      <c r="AH316" s="1"/>
    </row>
    <row r="317" spans="34:34" x14ac:dyDescent="0.25">
      <c r="AH317" s="1"/>
    </row>
    <row r="318" spans="34:34" x14ac:dyDescent="0.25">
      <c r="AH318" s="1"/>
    </row>
    <row r="319" spans="34:34" x14ac:dyDescent="0.25">
      <c r="AH319" s="1"/>
    </row>
    <row r="320" spans="34:34" x14ac:dyDescent="0.25">
      <c r="AH320" s="1"/>
    </row>
    <row r="321" spans="34:34" x14ac:dyDescent="0.25">
      <c r="AH321" s="1"/>
    </row>
    <row r="322" spans="34:34" x14ac:dyDescent="0.25">
      <c r="AH322" s="1"/>
    </row>
    <row r="323" spans="34:34" x14ac:dyDescent="0.25">
      <c r="AH323" s="1"/>
    </row>
    <row r="324" spans="34:34" x14ac:dyDescent="0.25">
      <c r="AH324" s="1"/>
    </row>
    <row r="325" spans="34:34" x14ac:dyDescent="0.25">
      <c r="AH325" s="1"/>
    </row>
    <row r="326" spans="34:34" x14ac:dyDescent="0.25">
      <c r="AH326" s="1"/>
    </row>
    <row r="327" spans="34:34" x14ac:dyDescent="0.25">
      <c r="AH327" s="1"/>
    </row>
    <row r="328" spans="34:34" x14ac:dyDescent="0.25">
      <c r="AH328" s="1"/>
    </row>
    <row r="329" spans="34:34" x14ac:dyDescent="0.25">
      <c r="AH329" s="1"/>
    </row>
    <row r="330" spans="34:34" x14ac:dyDescent="0.25">
      <c r="AH330" s="1"/>
    </row>
    <row r="331" spans="34:34" x14ac:dyDescent="0.25">
      <c r="AH331" s="1"/>
    </row>
    <row r="332" spans="34:34" x14ac:dyDescent="0.25">
      <c r="AH332" s="1"/>
    </row>
    <row r="333" spans="34:34" x14ac:dyDescent="0.25">
      <c r="AH333" s="1"/>
    </row>
    <row r="334" spans="34:34" x14ac:dyDescent="0.25">
      <c r="AH334" s="1"/>
    </row>
    <row r="335" spans="34:34" x14ac:dyDescent="0.25">
      <c r="AH335" s="1"/>
    </row>
    <row r="336" spans="34:34" x14ac:dyDescent="0.25">
      <c r="AH336" s="1"/>
    </row>
    <row r="337" spans="34:34" x14ac:dyDescent="0.25">
      <c r="AH337" s="1"/>
    </row>
    <row r="338" spans="34:34" x14ac:dyDescent="0.25">
      <c r="AH338" s="1"/>
    </row>
    <row r="339" spans="34:34" x14ac:dyDescent="0.25">
      <c r="AH339" s="1"/>
    </row>
    <row r="340" spans="34:34" x14ac:dyDescent="0.25">
      <c r="AH340" s="1"/>
    </row>
    <row r="341" spans="34:34" x14ac:dyDescent="0.25">
      <c r="AH341" s="1"/>
    </row>
    <row r="342" spans="34:34" x14ac:dyDescent="0.25">
      <c r="AH342" s="1"/>
    </row>
    <row r="343" spans="34:34" x14ac:dyDescent="0.25">
      <c r="AH343" s="1"/>
    </row>
    <row r="344" spans="34:34" x14ac:dyDescent="0.25">
      <c r="AH344" s="1"/>
    </row>
    <row r="345" spans="34:34" x14ac:dyDescent="0.25">
      <c r="AH345" s="1"/>
    </row>
    <row r="346" spans="34:34" x14ac:dyDescent="0.25">
      <c r="AH346" s="1"/>
    </row>
    <row r="347" spans="34:34" x14ac:dyDescent="0.25">
      <c r="AH347" s="1"/>
    </row>
    <row r="348" spans="34:34" x14ac:dyDescent="0.25">
      <c r="AH348" s="1"/>
    </row>
    <row r="349" spans="34:34" x14ac:dyDescent="0.25">
      <c r="AH349" s="1"/>
    </row>
    <row r="350" spans="34:34" x14ac:dyDescent="0.25">
      <c r="AH350" s="1"/>
    </row>
    <row r="351" spans="34:34" x14ac:dyDescent="0.25">
      <c r="AH351" s="1"/>
    </row>
    <row r="352" spans="34:34" x14ac:dyDescent="0.25">
      <c r="AH352" s="1"/>
    </row>
    <row r="353" spans="34:34" x14ac:dyDescent="0.25">
      <c r="AH353" s="1"/>
    </row>
    <row r="354" spans="34:34" x14ac:dyDescent="0.25">
      <c r="AH354" s="1"/>
    </row>
    <row r="355" spans="34:34" x14ac:dyDescent="0.25">
      <c r="AH355" s="1"/>
    </row>
    <row r="356" spans="34:34" x14ac:dyDescent="0.25">
      <c r="AH356" s="1"/>
    </row>
    <row r="357" spans="34:34" x14ac:dyDescent="0.25">
      <c r="AH357" s="1"/>
    </row>
    <row r="358" spans="34:34" x14ac:dyDescent="0.25">
      <c r="AH358" s="1"/>
    </row>
    <row r="359" spans="34:34" x14ac:dyDescent="0.25">
      <c r="AH359" s="1"/>
    </row>
    <row r="360" spans="34:34" x14ac:dyDescent="0.25">
      <c r="AH360" s="1"/>
    </row>
    <row r="361" spans="34:34" x14ac:dyDescent="0.25">
      <c r="AH361" s="1"/>
    </row>
    <row r="362" spans="34:34" x14ac:dyDescent="0.25">
      <c r="AH362" s="1"/>
    </row>
    <row r="363" spans="34:34" x14ac:dyDescent="0.25">
      <c r="AH363" s="1"/>
    </row>
    <row r="364" spans="34:34" x14ac:dyDescent="0.25">
      <c r="AH364" s="1"/>
    </row>
    <row r="365" spans="34:34" x14ac:dyDescent="0.25">
      <c r="AH365" s="1"/>
    </row>
    <row r="366" spans="34:34" x14ac:dyDescent="0.25">
      <c r="AH366" s="1"/>
    </row>
    <row r="367" spans="34:34" x14ac:dyDescent="0.25">
      <c r="AH367" s="1"/>
    </row>
    <row r="368" spans="34:34" x14ac:dyDescent="0.25">
      <c r="AH368" s="1"/>
    </row>
    <row r="369" spans="34:34" x14ac:dyDescent="0.25">
      <c r="AH369" s="1"/>
    </row>
    <row r="370" spans="34:34" x14ac:dyDescent="0.25">
      <c r="AH370" s="1"/>
    </row>
    <row r="371" spans="34:34" x14ac:dyDescent="0.25">
      <c r="AH371" s="1"/>
    </row>
    <row r="372" spans="34:34" x14ac:dyDescent="0.25">
      <c r="AH372" s="1"/>
    </row>
    <row r="373" spans="34:34" x14ac:dyDescent="0.25">
      <c r="AH373" s="1"/>
    </row>
    <row r="374" spans="34:34" x14ac:dyDescent="0.25">
      <c r="AH374" s="1"/>
    </row>
    <row r="375" spans="34:34" x14ac:dyDescent="0.25">
      <c r="AH375" s="1"/>
    </row>
    <row r="376" spans="34:34" x14ac:dyDescent="0.25">
      <c r="AH376" s="1"/>
    </row>
    <row r="377" spans="34:34" x14ac:dyDescent="0.25">
      <c r="AH377" s="1"/>
    </row>
    <row r="378" spans="34:34" x14ac:dyDescent="0.25">
      <c r="AH378" s="1"/>
    </row>
    <row r="379" spans="34:34" x14ac:dyDescent="0.25">
      <c r="AH379" s="1"/>
    </row>
    <row r="380" spans="34:34" x14ac:dyDescent="0.25">
      <c r="AH380" s="1"/>
    </row>
    <row r="381" spans="34:34" x14ac:dyDescent="0.25">
      <c r="AH381" s="1"/>
    </row>
    <row r="382" spans="34:34" x14ac:dyDescent="0.25">
      <c r="AH382" s="1"/>
    </row>
    <row r="383" spans="34:34" x14ac:dyDescent="0.25">
      <c r="AH383" s="1"/>
    </row>
    <row r="384" spans="34:34" x14ac:dyDescent="0.25">
      <c r="AH384" s="1"/>
    </row>
    <row r="385" spans="34:34" x14ac:dyDescent="0.25">
      <c r="AH385" s="1"/>
    </row>
    <row r="386" spans="34:34" x14ac:dyDescent="0.25">
      <c r="AH386" s="1"/>
    </row>
    <row r="387" spans="34:34" x14ac:dyDescent="0.25">
      <c r="AH387" s="1"/>
    </row>
    <row r="388" spans="34:34" x14ac:dyDescent="0.25">
      <c r="AH388" s="1"/>
    </row>
    <row r="389" spans="34:34" x14ac:dyDescent="0.25">
      <c r="AH389" s="1"/>
    </row>
    <row r="390" spans="34:34" x14ac:dyDescent="0.25">
      <c r="AH390" s="1"/>
    </row>
    <row r="391" spans="34:34" x14ac:dyDescent="0.25">
      <c r="AH391" s="1"/>
    </row>
    <row r="392" spans="34:34" x14ac:dyDescent="0.25">
      <c r="AH392" s="1"/>
    </row>
    <row r="393" spans="34:34" x14ac:dyDescent="0.25">
      <c r="AH393" s="1"/>
    </row>
    <row r="394" spans="34:34" x14ac:dyDescent="0.25">
      <c r="AH394" s="1"/>
    </row>
    <row r="395" spans="34:34" x14ac:dyDescent="0.25">
      <c r="AH395" s="1"/>
    </row>
    <row r="396" spans="34:34" x14ac:dyDescent="0.25">
      <c r="AH396" s="1"/>
    </row>
    <row r="397" spans="34:34" x14ac:dyDescent="0.25">
      <c r="AH397" s="1"/>
    </row>
    <row r="398" spans="34:34" x14ac:dyDescent="0.25">
      <c r="AH398" s="1"/>
    </row>
    <row r="399" spans="34:34" x14ac:dyDescent="0.25">
      <c r="AH399" s="1"/>
    </row>
    <row r="400" spans="34:34" x14ac:dyDescent="0.25">
      <c r="AH400" s="1"/>
    </row>
    <row r="401" spans="34:34" x14ac:dyDescent="0.25">
      <c r="AH401" s="1"/>
    </row>
    <row r="402" spans="34:34" x14ac:dyDescent="0.25">
      <c r="AH402" s="1"/>
    </row>
    <row r="403" spans="34:34" x14ac:dyDescent="0.25">
      <c r="AH403" s="1"/>
    </row>
    <row r="404" spans="34:34" x14ac:dyDescent="0.25">
      <c r="AH404" s="1"/>
    </row>
    <row r="405" spans="34:34" x14ac:dyDescent="0.25">
      <c r="AH405" s="1"/>
    </row>
    <row r="406" spans="34:34" x14ac:dyDescent="0.25">
      <c r="AH406" s="1"/>
    </row>
    <row r="407" spans="34:34" x14ac:dyDescent="0.25">
      <c r="AH407" s="1"/>
    </row>
    <row r="408" spans="34:34" x14ac:dyDescent="0.25">
      <c r="AH408" s="1"/>
    </row>
    <row r="409" spans="34:34" x14ac:dyDescent="0.25">
      <c r="AH409" s="1"/>
    </row>
    <row r="410" spans="34:34" x14ac:dyDescent="0.25">
      <c r="AH410" s="1"/>
    </row>
    <row r="411" spans="34:34" x14ac:dyDescent="0.25">
      <c r="AH411" s="1"/>
    </row>
    <row r="412" spans="34:34" x14ac:dyDescent="0.25">
      <c r="AH412" s="1"/>
    </row>
    <row r="413" spans="34:34" x14ac:dyDescent="0.25">
      <c r="AH413" s="1"/>
    </row>
    <row r="414" spans="34:34" x14ac:dyDescent="0.25">
      <c r="AH414" s="1"/>
    </row>
    <row r="415" spans="34:34" x14ac:dyDescent="0.25">
      <c r="AH415" s="1"/>
    </row>
    <row r="416" spans="34:34" x14ac:dyDescent="0.25">
      <c r="AH416" s="1"/>
    </row>
    <row r="417" spans="34:34" x14ac:dyDescent="0.25">
      <c r="AH417" s="1"/>
    </row>
    <row r="418" spans="34:34" x14ac:dyDescent="0.25">
      <c r="AH418" s="1"/>
    </row>
    <row r="419" spans="34:34" x14ac:dyDescent="0.25">
      <c r="AH419" s="1"/>
    </row>
    <row r="420" spans="34:34" x14ac:dyDescent="0.25">
      <c r="AH420" s="1"/>
    </row>
    <row r="421" spans="34:34" x14ac:dyDescent="0.25">
      <c r="AH421" s="1"/>
    </row>
    <row r="422" spans="34:34" x14ac:dyDescent="0.25">
      <c r="AH422" s="1"/>
    </row>
    <row r="423" spans="34:34" x14ac:dyDescent="0.25">
      <c r="AH423" s="1"/>
    </row>
    <row r="424" spans="34:34" x14ac:dyDescent="0.25">
      <c r="AH424" s="1"/>
    </row>
    <row r="425" spans="34:34" x14ac:dyDescent="0.25">
      <c r="AH425" s="1"/>
    </row>
    <row r="426" spans="34:34" x14ac:dyDescent="0.25">
      <c r="AH426" s="1"/>
    </row>
    <row r="427" spans="34:34" x14ac:dyDescent="0.25">
      <c r="AH427" s="1"/>
    </row>
    <row r="428" spans="34:34" x14ac:dyDescent="0.25">
      <c r="AH428" s="1"/>
    </row>
    <row r="429" spans="34:34" x14ac:dyDescent="0.25">
      <c r="AH429" s="1"/>
    </row>
    <row r="430" spans="34:34" x14ac:dyDescent="0.25">
      <c r="AH430" s="1"/>
    </row>
    <row r="431" spans="34:34" x14ac:dyDescent="0.25">
      <c r="AH431" s="1"/>
    </row>
    <row r="432" spans="34:34" x14ac:dyDescent="0.25">
      <c r="AH432" s="1"/>
    </row>
    <row r="433" spans="34:34" x14ac:dyDescent="0.25">
      <c r="AH433" s="1"/>
    </row>
    <row r="434" spans="34:34" x14ac:dyDescent="0.25">
      <c r="AH434" s="1"/>
    </row>
    <row r="435" spans="34:34" x14ac:dyDescent="0.25">
      <c r="AH435" s="1"/>
    </row>
    <row r="436" spans="34:34" x14ac:dyDescent="0.25">
      <c r="AH436" s="1"/>
    </row>
    <row r="437" spans="34:34" x14ac:dyDescent="0.25">
      <c r="AH437" s="1"/>
    </row>
    <row r="438" spans="34:34" x14ac:dyDescent="0.25">
      <c r="AH438" s="1"/>
    </row>
    <row r="439" spans="34:34" x14ac:dyDescent="0.25">
      <c r="AH439" s="1"/>
    </row>
    <row r="440" spans="34:34" x14ac:dyDescent="0.25">
      <c r="AH440" s="1"/>
    </row>
    <row r="441" spans="34:34" x14ac:dyDescent="0.25">
      <c r="AH441" s="1"/>
    </row>
    <row r="442" spans="34:34" x14ac:dyDescent="0.25">
      <c r="AH442" s="1"/>
    </row>
    <row r="443" spans="34:34" x14ac:dyDescent="0.25">
      <c r="AH443" s="1"/>
    </row>
    <row r="444" spans="34:34" x14ac:dyDescent="0.25">
      <c r="AH444" s="1"/>
    </row>
    <row r="445" spans="34:34" x14ac:dyDescent="0.25">
      <c r="AH445" s="1"/>
    </row>
    <row r="446" spans="34:34" x14ac:dyDescent="0.25">
      <c r="AH446" s="1"/>
    </row>
    <row r="447" spans="34:34" x14ac:dyDescent="0.25">
      <c r="AH447" s="1"/>
    </row>
    <row r="448" spans="34:34" x14ac:dyDescent="0.25">
      <c r="AH448" s="1"/>
    </row>
    <row r="449" spans="34:34" x14ac:dyDescent="0.25">
      <c r="AH449" s="1"/>
    </row>
    <row r="450" spans="34:34" x14ac:dyDescent="0.25">
      <c r="AH450" s="1"/>
    </row>
    <row r="451" spans="34:34" x14ac:dyDescent="0.25">
      <c r="AH451" s="1"/>
    </row>
    <row r="452" spans="34:34" x14ac:dyDescent="0.25">
      <c r="AH452" s="1"/>
    </row>
    <row r="453" spans="34:34" x14ac:dyDescent="0.25">
      <c r="AH453" s="1"/>
    </row>
    <row r="454" spans="34:34" x14ac:dyDescent="0.25">
      <c r="AH454" s="1"/>
    </row>
    <row r="455" spans="34:34" x14ac:dyDescent="0.25">
      <c r="AH455" s="1"/>
    </row>
    <row r="456" spans="34:34" x14ac:dyDescent="0.25">
      <c r="AH456" s="1"/>
    </row>
    <row r="457" spans="34:34" x14ac:dyDescent="0.25">
      <c r="AH457" s="1"/>
    </row>
    <row r="458" spans="34:34" x14ac:dyDescent="0.25">
      <c r="AH458" s="1"/>
    </row>
    <row r="459" spans="34:34" x14ac:dyDescent="0.25">
      <c r="AH459" s="1"/>
    </row>
    <row r="460" spans="34:34" x14ac:dyDescent="0.25">
      <c r="AH460" s="1"/>
    </row>
    <row r="461" spans="34:34" x14ac:dyDescent="0.25">
      <c r="AH461" s="1"/>
    </row>
    <row r="462" spans="34:34" x14ac:dyDescent="0.25">
      <c r="AH462" s="1"/>
    </row>
    <row r="463" spans="34:34" x14ac:dyDescent="0.25">
      <c r="AH463" s="1"/>
    </row>
    <row r="464" spans="34:34" x14ac:dyDescent="0.25">
      <c r="AH464" s="1"/>
    </row>
    <row r="465" spans="34:34" x14ac:dyDescent="0.25">
      <c r="AH465" s="1"/>
    </row>
    <row r="466" spans="34:34" x14ac:dyDescent="0.25">
      <c r="AH466" s="1"/>
    </row>
    <row r="467" spans="34:34" x14ac:dyDescent="0.25">
      <c r="AH467" s="1"/>
    </row>
    <row r="468" spans="34:34" x14ac:dyDescent="0.25">
      <c r="AH468" s="1"/>
    </row>
    <row r="469" spans="34:34" x14ac:dyDescent="0.25">
      <c r="AH469" s="1"/>
    </row>
    <row r="470" spans="34:34" x14ac:dyDescent="0.25">
      <c r="AH470" s="1"/>
    </row>
    <row r="471" spans="34:34" x14ac:dyDescent="0.25">
      <c r="AH471" s="1"/>
    </row>
    <row r="472" spans="34:34" x14ac:dyDescent="0.25">
      <c r="AH472" s="1"/>
    </row>
    <row r="473" spans="34:34" x14ac:dyDescent="0.25">
      <c r="AH473" s="1"/>
    </row>
    <row r="474" spans="34:34" x14ac:dyDescent="0.25">
      <c r="AH474" s="1"/>
    </row>
    <row r="475" spans="34:34" x14ac:dyDescent="0.25">
      <c r="AH475" s="1"/>
    </row>
    <row r="476" spans="34:34" x14ac:dyDescent="0.25">
      <c r="AH476" s="1"/>
    </row>
    <row r="477" spans="34:34" x14ac:dyDescent="0.25">
      <c r="AH477" s="1"/>
    </row>
    <row r="478" spans="34:34" x14ac:dyDescent="0.25">
      <c r="AH478" s="1"/>
    </row>
    <row r="479" spans="34:34" x14ac:dyDescent="0.25">
      <c r="AH479" s="1"/>
    </row>
    <row r="480" spans="34:34" x14ac:dyDescent="0.25">
      <c r="AH480" s="1"/>
    </row>
    <row r="481" spans="34:34" x14ac:dyDescent="0.25">
      <c r="AH481" s="1"/>
    </row>
    <row r="482" spans="34:34" x14ac:dyDescent="0.25">
      <c r="AH482" s="1"/>
    </row>
    <row r="483" spans="34:34" x14ac:dyDescent="0.25">
      <c r="AH483" s="1"/>
    </row>
    <row r="484" spans="34:34" x14ac:dyDescent="0.25">
      <c r="AH484" s="1"/>
    </row>
    <row r="485" spans="34:34" x14ac:dyDescent="0.25">
      <c r="AH485" s="1"/>
    </row>
    <row r="486" spans="34:34" x14ac:dyDescent="0.25">
      <c r="AH486" s="1"/>
    </row>
    <row r="487" spans="34:34" x14ac:dyDescent="0.25">
      <c r="AH487" s="1"/>
    </row>
    <row r="488" spans="34:34" x14ac:dyDescent="0.25">
      <c r="AH488" s="1"/>
    </row>
    <row r="489" spans="34:34" x14ac:dyDescent="0.25">
      <c r="AH489" s="1"/>
    </row>
    <row r="490" spans="34:34" x14ac:dyDescent="0.25">
      <c r="AH490" s="1"/>
    </row>
    <row r="491" spans="34:34" x14ac:dyDescent="0.25">
      <c r="AH491" s="1"/>
    </row>
    <row r="492" spans="34:34" x14ac:dyDescent="0.25">
      <c r="AH492" s="1"/>
    </row>
    <row r="493" spans="34:34" x14ac:dyDescent="0.25">
      <c r="AH493" s="1"/>
    </row>
    <row r="494" spans="34:34" x14ac:dyDescent="0.25">
      <c r="AH494" s="1"/>
    </row>
    <row r="495" spans="34:34" x14ac:dyDescent="0.25">
      <c r="AH495" s="1"/>
    </row>
    <row r="496" spans="34:34" x14ac:dyDescent="0.25">
      <c r="AH496" s="1"/>
    </row>
    <row r="497" spans="34:34" x14ac:dyDescent="0.25">
      <c r="AH497" s="1"/>
    </row>
    <row r="498" spans="34:34" x14ac:dyDescent="0.25">
      <c r="AH498" s="1"/>
    </row>
    <row r="499" spans="34:34" x14ac:dyDescent="0.25">
      <c r="AH499" s="1"/>
    </row>
    <row r="500" spans="34:34" x14ac:dyDescent="0.25">
      <c r="AH500" s="1"/>
    </row>
    <row r="501" spans="34:34" x14ac:dyDescent="0.25">
      <c r="AH501" s="1"/>
    </row>
    <row r="502" spans="34:34" x14ac:dyDescent="0.25">
      <c r="AH502" s="1"/>
    </row>
    <row r="503" spans="34:34" x14ac:dyDescent="0.25">
      <c r="AH503" s="1"/>
    </row>
    <row r="504" spans="34:34" x14ac:dyDescent="0.25">
      <c r="AH504" s="1"/>
    </row>
    <row r="505" spans="34:34" x14ac:dyDescent="0.25">
      <c r="AH505" s="1"/>
    </row>
    <row r="506" spans="34:34" x14ac:dyDescent="0.25">
      <c r="AH506" s="1"/>
    </row>
    <row r="507" spans="34:34" x14ac:dyDescent="0.25">
      <c r="AH507" s="1"/>
    </row>
    <row r="508" spans="34:34" x14ac:dyDescent="0.25">
      <c r="AH508" s="1"/>
    </row>
    <row r="509" spans="34:34" x14ac:dyDescent="0.25">
      <c r="AH509" s="1"/>
    </row>
    <row r="510" spans="34:34" x14ac:dyDescent="0.25">
      <c r="AH510" s="1"/>
    </row>
    <row r="511" spans="34:34" x14ac:dyDescent="0.25">
      <c r="AH511" s="1"/>
    </row>
    <row r="512" spans="34:34" x14ac:dyDescent="0.25">
      <c r="AH512" s="1"/>
    </row>
    <row r="513" spans="34:34" x14ac:dyDescent="0.25">
      <c r="AH513" s="1"/>
    </row>
    <row r="514" spans="34:34" x14ac:dyDescent="0.25">
      <c r="AH514" s="1"/>
    </row>
    <row r="515" spans="34:34" x14ac:dyDescent="0.25">
      <c r="AH515" s="1"/>
    </row>
    <row r="516" spans="34:34" x14ac:dyDescent="0.25">
      <c r="AH516" s="1"/>
    </row>
    <row r="517" spans="34:34" x14ac:dyDescent="0.25">
      <c r="AH517" s="1"/>
    </row>
    <row r="518" spans="34:34" x14ac:dyDescent="0.25">
      <c r="AH518" s="1"/>
    </row>
    <row r="519" spans="34:34" x14ac:dyDescent="0.25">
      <c r="AH519" s="1"/>
    </row>
    <row r="520" spans="34:34" x14ac:dyDescent="0.25">
      <c r="AH520" s="1"/>
    </row>
    <row r="521" spans="34:34" x14ac:dyDescent="0.25">
      <c r="AH521" s="1"/>
    </row>
    <row r="522" spans="34:34" x14ac:dyDescent="0.25">
      <c r="AH522" s="1"/>
    </row>
    <row r="523" spans="34:34" x14ac:dyDescent="0.25">
      <c r="AH523" s="1"/>
    </row>
    <row r="524" spans="34:34" x14ac:dyDescent="0.25">
      <c r="AH524" s="1"/>
    </row>
    <row r="525" spans="34:34" x14ac:dyDescent="0.25">
      <c r="AH525" s="1"/>
    </row>
    <row r="526" spans="34:34" x14ac:dyDescent="0.25">
      <c r="AH526" s="1"/>
    </row>
    <row r="527" spans="34:34" x14ac:dyDescent="0.25">
      <c r="AH527" s="1"/>
    </row>
    <row r="528" spans="34:34" x14ac:dyDescent="0.25">
      <c r="AH528" s="1"/>
    </row>
    <row r="529" spans="34:34" x14ac:dyDescent="0.25">
      <c r="AH529" s="1"/>
    </row>
    <row r="530" spans="34:34" x14ac:dyDescent="0.25">
      <c r="AH530" s="1"/>
    </row>
    <row r="531" spans="34:34" x14ac:dyDescent="0.25">
      <c r="AH531" s="1"/>
    </row>
    <row r="532" spans="34:34" x14ac:dyDescent="0.25">
      <c r="AH532" s="1"/>
    </row>
    <row r="533" spans="34:34" x14ac:dyDescent="0.25">
      <c r="AH533" s="1"/>
    </row>
    <row r="534" spans="34:34" x14ac:dyDescent="0.25">
      <c r="AH534" s="1"/>
    </row>
    <row r="535" spans="34:34" x14ac:dyDescent="0.25">
      <c r="AH535" s="1"/>
    </row>
    <row r="536" spans="34:34" x14ac:dyDescent="0.25">
      <c r="AH536" s="1"/>
    </row>
    <row r="537" spans="34:34" x14ac:dyDescent="0.25">
      <c r="AH537" s="1"/>
    </row>
    <row r="538" spans="34:34" x14ac:dyDescent="0.25">
      <c r="AH538" s="1"/>
    </row>
    <row r="539" spans="34:34" x14ac:dyDescent="0.25">
      <c r="AH539" s="1"/>
    </row>
    <row r="540" spans="34:34" x14ac:dyDescent="0.25">
      <c r="AH540" s="1"/>
    </row>
    <row r="541" spans="34:34" x14ac:dyDescent="0.25">
      <c r="AH541" s="1"/>
    </row>
    <row r="542" spans="34:34" x14ac:dyDescent="0.25">
      <c r="AH542" s="1"/>
    </row>
    <row r="543" spans="34:34" x14ac:dyDescent="0.25">
      <c r="AH543" s="1"/>
    </row>
    <row r="544" spans="34:34" x14ac:dyDescent="0.25">
      <c r="AH544" s="1"/>
    </row>
    <row r="545" spans="34:34" x14ac:dyDescent="0.25">
      <c r="AH545" s="1"/>
    </row>
    <row r="546" spans="34:34" x14ac:dyDescent="0.25">
      <c r="AH546" s="1"/>
    </row>
    <row r="547" spans="34:34" x14ac:dyDescent="0.25">
      <c r="AH547" s="1"/>
    </row>
    <row r="548" spans="34:34" x14ac:dyDescent="0.25">
      <c r="AH548" s="1"/>
    </row>
    <row r="549" spans="34:34" x14ac:dyDescent="0.25">
      <c r="AH549" s="1"/>
    </row>
    <row r="550" spans="34:34" x14ac:dyDescent="0.25">
      <c r="AH550" s="1"/>
    </row>
    <row r="551" spans="34:34" x14ac:dyDescent="0.25">
      <c r="AH551" s="1"/>
    </row>
    <row r="552" spans="34:34" x14ac:dyDescent="0.25">
      <c r="AH552" s="1"/>
    </row>
    <row r="553" spans="34:34" x14ac:dyDescent="0.25">
      <c r="AH553" s="1"/>
    </row>
    <row r="554" spans="34:34" x14ac:dyDescent="0.25">
      <c r="AH554" s="1"/>
    </row>
    <row r="555" spans="34:34" x14ac:dyDescent="0.25">
      <c r="AH555" s="1"/>
    </row>
    <row r="556" spans="34:34" x14ac:dyDescent="0.25">
      <c r="AH556" s="1"/>
    </row>
    <row r="557" spans="34:34" x14ac:dyDescent="0.25">
      <c r="AH557" s="1"/>
    </row>
    <row r="558" spans="34:34" x14ac:dyDescent="0.25">
      <c r="AH558" s="1"/>
    </row>
    <row r="559" spans="34:34" x14ac:dyDescent="0.25">
      <c r="AH559" s="1"/>
    </row>
    <row r="560" spans="34:34" x14ac:dyDescent="0.25">
      <c r="AH560" s="1"/>
    </row>
    <row r="561" spans="34:34" x14ac:dyDescent="0.25">
      <c r="AH561" s="1"/>
    </row>
    <row r="562" spans="34:34" x14ac:dyDescent="0.25">
      <c r="AH562" s="1"/>
    </row>
    <row r="563" spans="34:34" x14ac:dyDescent="0.25">
      <c r="AH563" s="1"/>
    </row>
    <row r="564" spans="34:34" x14ac:dyDescent="0.25">
      <c r="AH564" s="1"/>
    </row>
    <row r="565" spans="34:34" x14ac:dyDescent="0.25">
      <c r="AH565" s="1"/>
    </row>
    <row r="566" spans="34:34" x14ac:dyDescent="0.25">
      <c r="AH566" s="1"/>
    </row>
    <row r="567" spans="34:34" x14ac:dyDescent="0.25">
      <c r="AH567" s="1"/>
    </row>
    <row r="568" spans="34:34" x14ac:dyDescent="0.25">
      <c r="AH568" s="1"/>
    </row>
    <row r="569" spans="34:34" x14ac:dyDescent="0.25">
      <c r="AH569" s="1"/>
    </row>
    <row r="570" spans="34:34" x14ac:dyDescent="0.25">
      <c r="AH570" s="1"/>
    </row>
    <row r="571" spans="34:34" x14ac:dyDescent="0.25">
      <c r="AH571" s="1"/>
    </row>
    <row r="572" spans="34:34" x14ac:dyDescent="0.25">
      <c r="AH572" s="1"/>
    </row>
    <row r="573" spans="34:34" x14ac:dyDescent="0.25">
      <c r="AH573" s="1"/>
    </row>
    <row r="574" spans="34:34" x14ac:dyDescent="0.25">
      <c r="AH574" s="1"/>
    </row>
    <row r="575" spans="34:34" x14ac:dyDescent="0.25">
      <c r="AH575" s="1"/>
    </row>
    <row r="576" spans="34:34" x14ac:dyDescent="0.25">
      <c r="AH576" s="1"/>
    </row>
    <row r="577" spans="34:34" x14ac:dyDescent="0.25">
      <c r="AH577" s="1"/>
    </row>
    <row r="578" spans="34:34" x14ac:dyDescent="0.25">
      <c r="AH578" s="1"/>
    </row>
    <row r="579" spans="34:34" x14ac:dyDescent="0.25">
      <c r="AH579" s="1"/>
    </row>
    <row r="580" spans="34:34" x14ac:dyDescent="0.25">
      <c r="AH580" s="1"/>
    </row>
    <row r="581" spans="34:34" x14ac:dyDescent="0.25">
      <c r="AH581" s="1"/>
    </row>
    <row r="582" spans="34:34" x14ac:dyDescent="0.25">
      <c r="AH582" s="1"/>
    </row>
    <row r="583" spans="34:34" x14ac:dyDescent="0.25">
      <c r="AH583" s="1"/>
    </row>
    <row r="584" spans="34:34" x14ac:dyDescent="0.25">
      <c r="AH584" s="1"/>
    </row>
    <row r="585" spans="34:34" x14ac:dyDescent="0.25">
      <c r="AH585" s="1"/>
    </row>
    <row r="586" spans="34:34" x14ac:dyDescent="0.25">
      <c r="AH586" s="1"/>
    </row>
    <row r="587" spans="34:34" x14ac:dyDescent="0.25">
      <c r="AH587" s="1"/>
    </row>
    <row r="588" spans="34:34" x14ac:dyDescent="0.25">
      <c r="AH588" s="1"/>
    </row>
    <row r="589" spans="34:34" x14ac:dyDescent="0.25">
      <c r="AH589" s="1"/>
    </row>
    <row r="590" spans="34:34" x14ac:dyDescent="0.25">
      <c r="AH590" s="1"/>
    </row>
    <row r="591" spans="34:34" x14ac:dyDescent="0.25">
      <c r="AH591" s="1"/>
    </row>
    <row r="592" spans="34:34" x14ac:dyDescent="0.25">
      <c r="AH592" s="1"/>
    </row>
    <row r="593" spans="34:34" x14ac:dyDescent="0.25">
      <c r="AH593" s="1"/>
    </row>
    <row r="594" spans="34:34" x14ac:dyDescent="0.25">
      <c r="AH594" s="1"/>
    </row>
    <row r="595" spans="34:34" x14ac:dyDescent="0.25">
      <c r="AH595" s="1"/>
    </row>
    <row r="596" spans="34:34" x14ac:dyDescent="0.25">
      <c r="AH596" s="1"/>
    </row>
    <row r="597" spans="34:34" x14ac:dyDescent="0.25">
      <c r="AH597" s="1"/>
    </row>
    <row r="598" spans="34:34" x14ac:dyDescent="0.25">
      <c r="AH598" s="1"/>
    </row>
    <row r="599" spans="34:34" x14ac:dyDescent="0.25">
      <c r="AH599" s="1"/>
    </row>
    <row r="600" spans="34:34" x14ac:dyDescent="0.25">
      <c r="AH600" s="1"/>
    </row>
    <row r="601" spans="34:34" x14ac:dyDescent="0.25">
      <c r="AH601" s="1"/>
    </row>
    <row r="602" spans="34:34" x14ac:dyDescent="0.25">
      <c r="AH602" s="1"/>
    </row>
    <row r="603" spans="34:34" x14ac:dyDescent="0.25">
      <c r="AH603" s="1"/>
    </row>
    <row r="604" spans="34:34" x14ac:dyDescent="0.25">
      <c r="AH604" s="1"/>
    </row>
    <row r="605" spans="34:34" x14ac:dyDescent="0.25">
      <c r="AH605" s="1"/>
    </row>
    <row r="606" spans="34:34" x14ac:dyDescent="0.25">
      <c r="AH606" s="1"/>
    </row>
    <row r="607" spans="34:34" x14ac:dyDescent="0.25">
      <c r="AH607" s="1"/>
    </row>
    <row r="608" spans="34:34" x14ac:dyDescent="0.25">
      <c r="AH608" s="1"/>
    </row>
    <row r="609" spans="34:34" x14ac:dyDescent="0.25">
      <c r="AH609" s="1"/>
    </row>
    <row r="610" spans="34:34" x14ac:dyDescent="0.25">
      <c r="AH610" s="1"/>
    </row>
    <row r="611" spans="34:34" x14ac:dyDescent="0.25">
      <c r="AH611" s="1"/>
    </row>
    <row r="612" spans="34:34" x14ac:dyDescent="0.25">
      <c r="AH612" s="1"/>
    </row>
    <row r="613" spans="34:34" x14ac:dyDescent="0.25">
      <c r="AH613" s="1"/>
    </row>
    <row r="614" spans="34:34" x14ac:dyDescent="0.25">
      <c r="AH614" s="1"/>
    </row>
    <row r="615" spans="34:34" x14ac:dyDescent="0.25">
      <c r="AH615" s="1"/>
    </row>
    <row r="616" spans="34:34" x14ac:dyDescent="0.25">
      <c r="AH616" s="1"/>
    </row>
    <row r="617" spans="34:34" x14ac:dyDescent="0.25">
      <c r="AH617" s="1"/>
    </row>
    <row r="618" spans="34:34" x14ac:dyDescent="0.25">
      <c r="AH618" s="1"/>
    </row>
    <row r="619" spans="34:34" x14ac:dyDescent="0.25">
      <c r="AH619" s="1"/>
    </row>
    <row r="620" spans="34:34" x14ac:dyDescent="0.25">
      <c r="AH620" s="1"/>
    </row>
    <row r="621" spans="34:34" x14ac:dyDescent="0.25">
      <c r="AH621" s="1"/>
    </row>
    <row r="622" spans="34:34" x14ac:dyDescent="0.25">
      <c r="AH622" s="1"/>
    </row>
    <row r="623" spans="34:34" x14ac:dyDescent="0.25">
      <c r="AH623" s="1"/>
    </row>
    <row r="624" spans="34:34" x14ac:dyDescent="0.25">
      <c r="AH624" s="1"/>
    </row>
    <row r="625" spans="34:34" x14ac:dyDescent="0.25">
      <c r="AH625" s="1"/>
    </row>
    <row r="626" spans="34:34" x14ac:dyDescent="0.25">
      <c r="AH626" s="1"/>
    </row>
    <row r="627" spans="34:34" x14ac:dyDescent="0.25">
      <c r="AH627" s="1"/>
    </row>
    <row r="628" spans="34:34" x14ac:dyDescent="0.25">
      <c r="AH628" s="1"/>
    </row>
    <row r="629" spans="34:34" x14ac:dyDescent="0.25">
      <c r="AH629" s="1"/>
    </row>
    <row r="630" spans="34:34" x14ac:dyDescent="0.25">
      <c r="AH630" s="1"/>
    </row>
    <row r="631" spans="34:34" x14ac:dyDescent="0.25">
      <c r="AH631" s="1"/>
    </row>
    <row r="632" spans="34:34" x14ac:dyDescent="0.25">
      <c r="AH632" s="1"/>
    </row>
    <row r="633" spans="34:34" x14ac:dyDescent="0.25">
      <c r="AH633" s="1"/>
    </row>
    <row r="634" spans="34:34" x14ac:dyDescent="0.25">
      <c r="AH634" s="1"/>
    </row>
    <row r="635" spans="34:34" x14ac:dyDescent="0.25">
      <c r="AH635" s="1"/>
    </row>
    <row r="636" spans="34:34" x14ac:dyDescent="0.25">
      <c r="AH636" s="1"/>
    </row>
    <row r="637" spans="34:34" x14ac:dyDescent="0.25">
      <c r="AH637" s="1"/>
    </row>
    <row r="638" spans="34:34" x14ac:dyDescent="0.25">
      <c r="AH638" s="1"/>
    </row>
    <row r="639" spans="34:34" x14ac:dyDescent="0.25">
      <c r="AH639" s="1"/>
    </row>
    <row r="640" spans="34:34" x14ac:dyDescent="0.25">
      <c r="AH640" s="1"/>
    </row>
    <row r="641" spans="34:34" x14ac:dyDescent="0.25">
      <c r="AH641" s="1"/>
    </row>
    <row r="642" spans="34:34" x14ac:dyDescent="0.25">
      <c r="AH642" s="1"/>
    </row>
    <row r="643" spans="34:34" x14ac:dyDescent="0.25">
      <c r="AH643" s="1"/>
    </row>
    <row r="644" spans="34:34" x14ac:dyDescent="0.25">
      <c r="AH644" s="1"/>
    </row>
    <row r="645" spans="34:34" x14ac:dyDescent="0.25">
      <c r="AH645" s="1"/>
    </row>
    <row r="646" spans="34:34" x14ac:dyDescent="0.25">
      <c r="AH646" s="1"/>
    </row>
    <row r="647" spans="34:34" x14ac:dyDescent="0.25">
      <c r="AH647" s="1"/>
    </row>
    <row r="648" spans="34:34" x14ac:dyDescent="0.25">
      <c r="AH648" s="1"/>
    </row>
    <row r="649" spans="34:34" x14ac:dyDescent="0.25">
      <c r="AH649" s="1"/>
    </row>
    <row r="650" spans="34:34" x14ac:dyDescent="0.25">
      <c r="AH650" s="1"/>
    </row>
    <row r="651" spans="34:34" x14ac:dyDescent="0.25">
      <c r="AH651" s="1"/>
    </row>
    <row r="652" spans="34:34" x14ac:dyDescent="0.25">
      <c r="AH652" s="1"/>
    </row>
    <row r="653" spans="34:34" x14ac:dyDescent="0.25">
      <c r="AH653" s="1"/>
    </row>
    <row r="654" spans="34:34" x14ac:dyDescent="0.25">
      <c r="AH654" s="1"/>
    </row>
    <row r="655" spans="34:34" x14ac:dyDescent="0.25">
      <c r="AH655" s="1"/>
    </row>
    <row r="656" spans="34:34" x14ac:dyDescent="0.25">
      <c r="AH656" s="1"/>
    </row>
    <row r="657" spans="34:34" x14ac:dyDescent="0.25">
      <c r="AH657" s="1"/>
    </row>
    <row r="658" spans="34:34" x14ac:dyDescent="0.25">
      <c r="AH658" s="1"/>
    </row>
    <row r="659" spans="34:34" x14ac:dyDescent="0.25">
      <c r="AH659" s="1"/>
    </row>
    <row r="660" spans="34:34" x14ac:dyDescent="0.25">
      <c r="AH660" s="1"/>
    </row>
    <row r="661" spans="34:34" x14ac:dyDescent="0.25">
      <c r="AH661" s="1"/>
    </row>
    <row r="662" spans="34:34" x14ac:dyDescent="0.25">
      <c r="AH662" s="1"/>
    </row>
    <row r="663" spans="34:34" x14ac:dyDescent="0.25">
      <c r="AH663" s="1"/>
    </row>
    <row r="664" spans="34:34" x14ac:dyDescent="0.25">
      <c r="AH664" s="1"/>
    </row>
    <row r="665" spans="34:34" x14ac:dyDescent="0.25">
      <c r="AH665" s="1"/>
    </row>
    <row r="666" spans="34:34" x14ac:dyDescent="0.25">
      <c r="AH666" s="1"/>
    </row>
    <row r="667" spans="34:34" x14ac:dyDescent="0.25">
      <c r="AH667" s="1"/>
    </row>
    <row r="668" spans="34:34" x14ac:dyDescent="0.25">
      <c r="AH668" s="1"/>
    </row>
    <row r="669" spans="34:34" x14ac:dyDescent="0.25">
      <c r="AH669" s="1"/>
    </row>
    <row r="670" spans="34:34" x14ac:dyDescent="0.25">
      <c r="AH670" s="1"/>
    </row>
    <row r="671" spans="34:34" x14ac:dyDescent="0.25">
      <c r="AH671" s="1"/>
    </row>
    <row r="672" spans="34:34" x14ac:dyDescent="0.25">
      <c r="AH672" s="1"/>
    </row>
    <row r="673" spans="34:34" x14ac:dyDescent="0.25">
      <c r="AH673" s="1"/>
    </row>
    <row r="674" spans="34:34" x14ac:dyDescent="0.25">
      <c r="AH674" s="1"/>
    </row>
    <row r="675" spans="34:34" x14ac:dyDescent="0.25">
      <c r="AH675" s="1"/>
    </row>
    <row r="676" spans="34:34" x14ac:dyDescent="0.25">
      <c r="AH676" s="1"/>
    </row>
    <row r="677" spans="34:34" x14ac:dyDescent="0.25">
      <c r="AH677" s="1"/>
    </row>
    <row r="678" spans="34:34" x14ac:dyDescent="0.25">
      <c r="AH678" s="1"/>
    </row>
    <row r="679" spans="34:34" x14ac:dyDescent="0.25">
      <c r="AH679" s="1"/>
    </row>
    <row r="680" spans="34:34" x14ac:dyDescent="0.25">
      <c r="AH680" s="1"/>
    </row>
    <row r="681" spans="34:34" x14ac:dyDescent="0.25">
      <c r="AH681" s="1"/>
    </row>
    <row r="682" spans="34:34" x14ac:dyDescent="0.25">
      <c r="AH682" s="1"/>
    </row>
    <row r="683" spans="34:34" x14ac:dyDescent="0.25">
      <c r="AH683" s="1"/>
    </row>
    <row r="684" spans="34:34" x14ac:dyDescent="0.25">
      <c r="AH684" s="1"/>
    </row>
    <row r="685" spans="34:34" x14ac:dyDescent="0.25">
      <c r="AH685" s="1"/>
    </row>
    <row r="686" spans="34:34" x14ac:dyDescent="0.25">
      <c r="AH686" s="1"/>
    </row>
    <row r="687" spans="34:34" x14ac:dyDescent="0.25">
      <c r="AH687" s="1"/>
    </row>
    <row r="688" spans="34:34" x14ac:dyDescent="0.25">
      <c r="AH688" s="1"/>
    </row>
    <row r="689" spans="34:34" x14ac:dyDescent="0.25">
      <c r="AH689" s="1"/>
    </row>
    <row r="690" spans="34:34" x14ac:dyDescent="0.25">
      <c r="AH690" s="1"/>
    </row>
    <row r="691" spans="34:34" x14ac:dyDescent="0.25">
      <c r="AH691" s="1"/>
    </row>
    <row r="692" spans="34:34" x14ac:dyDescent="0.25">
      <c r="AH692" s="1"/>
    </row>
    <row r="693" spans="34:34" x14ac:dyDescent="0.25">
      <c r="AH693" s="1"/>
    </row>
    <row r="694" spans="34:34" x14ac:dyDescent="0.25">
      <c r="AH694" s="1"/>
    </row>
    <row r="695" spans="34:34" x14ac:dyDescent="0.25">
      <c r="AH695" s="1"/>
    </row>
    <row r="696" spans="34:34" x14ac:dyDescent="0.25">
      <c r="AH696" s="1"/>
    </row>
    <row r="697" spans="34:34" x14ac:dyDescent="0.25">
      <c r="AH697" s="1"/>
    </row>
    <row r="698" spans="34:34" x14ac:dyDescent="0.25">
      <c r="AH698" s="1"/>
    </row>
    <row r="699" spans="34:34" x14ac:dyDescent="0.25">
      <c r="AH699" s="1"/>
    </row>
    <row r="700" spans="34:34" x14ac:dyDescent="0.25">
      <c r="AH700" s="1"/>
    </row>
    <row r="701" spans="34:34" x14ac:dyDescent="0.25">
      <c r="AH701" s="1"/>
    </row>
    <row r="702" spans="34:34" x14ac:dyDescent="0.25">
      <c r="AH702" s="1"/>
    </row>
    <row r="703" spans="34:34" x14ac:dyDescent="0.25">
      <c r="AH703" s="1"/>
    </row>
    <row r="704" spans="34:34" x14ac:dyDescent="0.25">
      <c r="AH704" s="1"/>
    </row>
    <row r="705" spans="34:34" x14ac:dyDescent="0.25">
      <c r="AH705" s="1"/>
    </row>
    <row r="706" spans="34:34" x14ac:dyDescent="0.25">
      <c r="AH706" s="1"/>
    </row>
    <row r="707" spans="34:34" x14ac:dyDescent="0.25">
      <c r="AH707" s="1"/>
    </row>
    <row r="708" spans="34:34" x14ac:dyDescent="0.25">
      <c r="AH708" s="1"/>
    </row>
    <row r="709" spans="34:34" x14ac:dyDescent="0.25">
      <c r="AH709" s="1"/>
    </row>
    <row r="710" spans="34:34" x14ac:dyDescent="0.25">
      <c r="AH710" s="1"/>
    </row>
    <row r="711" spans="34:34" x14ac:dyDescent="0.25">
      <c r="AH711" s="1"/>
    </row>
    <row r="712" spans="34:34" x14ac:dyDescent="0.25">
      <c r="AH712" s="1"/>
    </row>
    <row r="713" spans="34:34" x14ac:dyDescent="0.25">
      <c r="AH713" s="1"/>
    </row>
    <row r="714" spans="34:34" x14ac:dyDescent="0.25">
      <c r="AH714" s="1"/>
    </row>
    <row r="715" spans="34:34" x14ac:dyDescent="0.25">
      <c r="AH715" s="1"/>
    </row>
    <row r="716" spans="34:34" x14ac:dyDescent="0.25">
      <c r="AH716" s="1"/>
    </row>
    <row r="717" spans="34:34" x14ac:dyDescent="0.25">
      <c r="AH717" s="1"/>
    </row>
    <row r="718" spans="34:34" x14ac:dyDescent="0.25">
      <c r="AH718" s="1"/>
    </row>
    <row r="719" spans="34:34" x14ac:dyDescent="0.25">
      <c r="AH719" s="1"/>
    </row>
    <row r="720" spans="34:34" x14ac:dyDescent="0.25">
      <c r="AH720" s="1"/>
    </row>
    <row r="721" spans="34:34" x14ac:dyDescent="0.25">
      <c r="AH721" s="1"/>
    </row>
    <row r="722" spans="34:34" x14ac:dyDescent="0.25">
      <c r="AH722" s="1"/>
    </row>
    <row r="723" spans="34:34" x14ac:dyDescent="0.25">
      <c r="AH723" s="1"/>
    </row>
    <row r="724" spans="34:34" x14ac:dyDescent="0.25">
      <c r="AH724" s="1"/>
    </row>
    <row r="725" spans="34:34" x14ac:dyDescent="0.25">
      <c r="AH725" s="1"/>
    </row>
    <row r="726" spans="34:34" x14ac:dyDescent="0.25">
      <c r="AH726" s="1"/>
    </row>
    <row r="727" spans="34:34" x14ac:dyDescent="0.25">
      <c r="AH727" s="1"/>
    </row>
    <row r="728" spans="34:34" x14ac:dyDescent="0.25">
      <c r="AH728" s="1"/>
    </row>
    <row r="729" spans="34:34" x14ac:dyDescent="0.25">
      <c r="AH729" s="1"/>
    </row>
    <row r="730" spans="34:34" x14ac:dyDescent="0.25">
      <c r="AH730" s="1"/>
    </row>
    <row r="731" spans="34:34" x14ac:dyDescent="0.25">
      <c r="AH731" s="1"/>
    </row>
    <row r="732" spans="34:34" x14ac:dyDescent="0.25">
      <c r="AH732" s="1"/>
    </row>
    <row r="733" spans="34:34" x14ac:dyDescent="0.25">
      <c r="AH733" s="1"/>
    </row>
    <row r="734" spans="34:34" x14ac:dyDescent="0.25">
      <c r="AH734" s="1"/>
    </row>
    <row r="735" spans="34:34" x14ac:dyDescent="0.25">
      <c r="AH735" s="1"/>
    </row>
    <row r="736" spans="34:34" x14ac:dyDescent="0.25">
      <c r="AH736" s="1"/>
    </row>
    <row r="737" spans="34:34" x14ac:dyDescent="0.25">
      <c r="AH737" s="1"/>
    </row>
    <row r="738" spans="34:34" x14ac:dyDescent="0.25">
      <c r="AH738" s="1"/>
    </row>
    <row r="739" spans="34:34" x14ac:dyDescent="0.25">
      <c r="AH739" s="1"/>
    </row>
    <row r="740" spans="34:34" x14ac:dyDescent="0.25">
      <c r="AH740" s="1"/>
    </row>
    <row r="741" spans="34:34" x14ac:dyDescent="0.25">
      <c r="AH741" s="1"/>
    </row>
    <row r="742" spans="34:34" x14ac:dyDescent="0.25">
      <c r="AH742" s="1"/>
    </row>
    <row r="743" spans="34:34" x14ac:dyDescent="0.25">
      <c r="AH743" s="1"/>
    </row>
    <row r="744" spans="34:34" x14ac:dyDescent="0.25">
      <c r="AH744" s="1"/>
    </row>
    <row r="745" spans="34:34" x14ac:dyDescent="0.25">
      <c r="AH745" s="1"/>
    </row>
    <row r="746" spans="34:34" x14ac:dyDescent="0.25">
      <c r="AH746" s="1"/>
    </row>
    <row r="747" spans="34:34" x14ac:dyDescent="0.25">
      <c r="AH747" s="1"/>
    </row>
    <row r="748" spans="34:34" x14ac:dyDescent="0.25">
      <c r="AH748" s="1"/>
    </row>
    <row r="749" spans="34:34" x14ac:dyDescent="0.25">
      <c r="AH749" s="1"/>
    </row>
    <row r="750" spans="34:34" x14ac:dyDescent="0.25">
      <c r="AH750" s="1"/>
    </row>
    <row r="751" spans="34:34" x14ac:dyDescent="0.25">
      <c r="AH751" s="1"/>
    </row>
    <row r="752" spans="34:34" x14ac:dyDescent="0.25">
      <c r="AH752" s="1"/>
    </row>
    <row r="753" spans="34:34" x14ac:dyDescent="0.25">
      <c r="AH753" s="1"/>
    </row>
    <row r="754" spans="34:34" x14ac:dyDescent="0.25">
      <c r="AH754" s="1"/>
    </row>
    <row r="755" spans="34:34" x14ac:dyDescent="0.25">
      <c r="AH755" s="1"/>
    </row>
    <row r="756" spans="34:34" x14ac:dyDescent="0.25">
      <c r="AH756" s="1"/>
    </row>
    <row r="757" spans="34:34" x14ac:dyDescent="0.25">
      <c r="AH757" s="1"/>
    </row>
    <row r="758" spans="34:34" x14ac:dyDescent="0.25">
      <c r="AH758" s="1"/>
    </row>
    <row r="759" spans="34:34" x14ac:dyDescent="0.25">
      <c r="AH759" s="1"/>
    </row>
    <row r="760" spans="34:34" x14ac:dyDescent="0.25">
      <c r="AH760" s="1"/>
    </row>
    <row r="761" spans="34:34" x14ac:dyDescent="0.25">
      <c r="AH761" s="1"/>
    </row>
    <row r="762" spans="34:34" x14ac:dyDescent="0.25">
      <c r="AH762" s="1"/>
    </row>
    <row r="763" spans="34:34" x14ac:dyDescent="0.25">
      <c r="AH763" s="1"/>
    </row>
    <row r="764" spans="34:34" x14ac:dyDescent="0.25">
      <c r="AH764" s="1"/>
    </row>
    <row r="765" spans="34:34" x14ac:dyDescent="0.25">
      <c r="AH765" s="1"/>
    </row>
    <row r="766" spans="34:34" x14ac:dyDescent="0.25">
      <c r="AH766" s="1"/>
    </row>
    <row r="767" spans="34:34" x14ac:dyDescent="0.25">
      <c r="AH767" s="1"/>
    </row>
    <row r="768" spans="34:34" x14ac:dyDescent="0.25">
      <c r="AH768" s="1"/>
    </row>
    <row r="769" spans="34:34" x14ac:dyDescent="0.25">
      <c r="AH769" s="1"/>
    </row>
    <row r="770" spans="34:34" x14ac:dyDescent="0.25">
      <c r="AH770" s="1"/>
    </row>
    <row r="771" spans="34:34" x14ac:dyDescent="0.25">
      <c r="AH771" s="1"/>
    </row>
    <row r="772" spans="34:34" x14ac:dyDescent="0.25">
      <c r="AH772" s="1"/>
    </row>
    <row r="773" spans="34:34" x14ac:dyDescent="0.25">
      <c r="AH773" s="1"/>
    </row>
    <row r="774" spans="34:34" x14ac:dyDescent="0.25">
      <c r="AH774" s="1"/>
    </row>
    <row r="775" spans="34:34" x14ac:dyDescent="0.25">
      <c r="AH775" s="1"/>
    </row>
    <row r="776" spans="34:34" x14ac:dyDescent="0.25">
      <c r="AH776" s="1"/>
    </row>
    <row r="777" spans="34:34" x14ac:dyDescent="0.25">
      <c r="AH777" s="1"/>
    </row>
    <row r="778" spans="34:34" x14ac:dyDescent="0.25">
      <c r="AH778" s="1"/>
    </row>
    <row r="779" spans="34:34" x14ac:dyDescent="0.25">
      <c r="AH779" s="1"/>
    </row>
    <row r="780" spans="34:34" x14ac:dyDescent="0.25">
      <c r="AH780" s="1"/>
    </row>
    <row r="781" spans="34:34" x14ac:dyDescent="0.25">
      <c r="AH781" s="1"/>
    </row>
    <row r="782" spans="34:34" x14ac:dyDescent="0.25">
      <c r="AH782" s="1"/>
    </row>
    <row r="783" spans="34:34" x14ac:dyDescent="0.25">
      <c r="AH783" s="1"/>
    </row>
    <row r="784" spans="34:34" x14ac:dyDescent="0.25">
      <c r="AH784" s="1"/>
    </row>
    <row r="785" spans="34:34" x14ac:dyDescent="0.25">
      <c r="AH785" s="1"/>
    </row>
    <row r="786" spans="34:34" x14ac:dyDescent="0.25">
      <c r="AH786" s="1"/>
    </row>
    <row r="787" spans="34:34" x14ac:dyDescent="0.25">
      <c r="AH787" s="1"/>
    </row>
    <row r="788" spans="34:34" x14ac:dyDescent="0.25">
      <c r="AH788" s="1"/>
    </row>
    <row r="789" spans="34:34" x14ac:dyDescent="0.25">
      <c r="AH789" s="1"/>
    </row>
    <row r="790" spans="34:34" x14ac:dyDescent="0.25">
      <c r="AH790" s="1"/>
    </row>
    <row r="791" spans="34:34" x14ac:dyDescent="0.25">
      <c r="AH791" s="1"/>
    </row>
    <row r="792" spans="34:34" x14ac:dyDescent="0.25">
      <c r="AH792" s="1"/>
    </row>
    <row r="793" spans="34:34" x14ac:dyDescent="0.25">
      <c r="AH793" s="1"/>
    </row>
    <row r="794" spans="34:34" x14ac:dyDescent="0.25">
      <c r="AH794" s="1"/>
    </row>
    <row r="795" spans="34:34" x14ac:dyDescent="0.25">
      <c r="AH795" s="1"/>
    </row>
    <row r="796" spans="34:34" x14ac:dyDescent="0.25">
      <c r="AH796" s="1"/>
    </row>
    <row r="797" spans="34:34" x14ac:dyDescent="0.25">
      <c r="AH797" s="1"/>
    </row>
    <row r="798" spans="34:34" x14ac:dyDescent="0.25">
      <c r="AH798" s="1"/>
    </row>
    <row r="799" spans="34:34" x14ac:dyDescent="0.25">
      <c r="AH799" s="1"/>
    </row>
    <row r="800" spans="34:34" x14ac:dyDescent="0.25">
      <c r="AH800" s="1"/>
    </row>
    <row r="801" spans="34:34" x14ac:dyDescent="0.25">
      <c r="AH801" s="1"/>
    </row>
    <row r="802" spans="34:34" x14ac:dyDescent="0.25">
      <c r="AH802" s="1"/>
    </row>
    <row r="803" spans="34:34" x14ac:dyDescent="0.25">
      <c r="AH803" s="1"/>
    </row>
    <row r="804" spans="34:34" x14ac:dyDescent="0.25">
      <c r="AH804" s="1"/>
    </row>
    <row r="805" spans="34:34" x14ac:dyDescent="0.25">
      <c r="AH805" s="1"/>
    </row>
    <row r="806" spans="34:34" x14ac:dyDescent="0.25">
      <c r="AH806" s="1"/>
    </row>
    <row r="807" spans="34:34" x14ac:dyDescent="0.25">
      <c r="AH807" s="1"/>
    </row>
    <row r="808" spans="34:34" x14ac:dyDescent="0.25">
      <c r="AH808" s="1"/>
    </row>
    <row r="809" spans="34:34" x14ac:dyDescent="0.25">
      <c r="AH809" s="1"/>
    </row>
    <row r="810" spans="34:34" x14ac:dyDescent="0.25">
      <c r="AH810" s="1"/>
    </row>
    <row r="811" spans="34:34" x14ac:dyDescent="0.25">
      <c r="AH811" s="1"/>
    </row>
    <row r="812" spans="34:34" x14ac:dyDescent="0.25">
      <c r="AH812" s="1"/>
    </row>
    <row r="813" spans="34:34" x14ac:dyDescent="0.25">
      <c r="AH813" s="1"/>
    </row>
    <row r="814" spans="34:34" x14ac:dyDescent="0.25">
      <c r="AH814" s="1"/>
    </row>
    <row r="815" spans="34:34" x14ac:dyDescent="0.25">
      <c r="AH815" s="1"/>
    </row>
    <row r="816" spans="34:34" x14ac:dyDescent="0.25">
      <c r="AH816" s="1"/>
    </row>
    <row r="817" spans="34:34" x14ac:dyDescent="0.25">
      <c r="AH817" s="1"/>
    </row>
    <row r="818" spans="34:34" x14ac:dyDescent="0.25">
      <c r="AH818" s="1"/>
    </row>
    <row r="819" spans="34:34" x14ac:dyDescent="0.25">
      <c r="AH819" s="1"/>
    </row>
    <row r="820" spans="34:34" x14ac:dyDescent="0.25">
      <c r="AH820" s="1"/>
    </row>
    <row r="821" spans="34:34" x14ac:dyDescent="0.25">
      <c r="AH821" s="1"/>
    </row>
    <row r="822" spans="34:34" x14ac:dyDescent="0.25">
      <c r="AH822" s="1"/>
    </row>
    <row r="823" spans="34:34" x14ac:dyDescent="0.25">
      <c r="AH823" s="1"/>
    </row>
    <row r="824" spans="34:34" x14ac:dyDescent="0.25">
      <c r="AH824" s="1"/>
    </row>
    <row r="825" spans="34:34" x14ac:dyDescent="0.25">
      <c r="AH825" s="1"/>
    </row>
    <row r="826" spans="34:34" x14ac:dyDescent="0.25">
      <c r="AH826" s="1"/>
    </row>
    <row r="827" spans="34:34" x14ac:dyDescent="0.25">
      <c r="AH827" s="1"/>
    </row>
    <row r="828" spans="34:34" x14ac:dyDescent="0.25">
      <c r="AH828" s="1"/>
    </row>
    <row r="829" spans="34:34" x14ac:dyDescent="0.25">
      <c r="AH829" s="1"/>
    </row>
    <row r="830" spans="34:34" x14ac:dyDescent="0.25">
      <c r="AH830" s="1"/>
    </row>
    <row r="831" spans="34:34" x14ac:dyDescent="0.25">
      <c r="AH831" s="1"/>
    </row>
    <row r="832" spans="34:34" x14ac:dyDescent="0.25">
      <c r="AH832" s="1"/>
    </row>
    <row r="833" spans="34:34" x14ac:dyDescent="0.25">
      <c r="AH833" s="1"/>
    </row>
    <row r="834" spans="34:34" x14ac:dyDescent="0.25">
      <c r="AH834" s="1"/>
    </row>
    <row r="835" spans="34:34" x14ac:dyDescent="0.25">
      <c r="AH835" s="1"/>
    </row>
    <row r="836" spans="34:34" x14ac:dyDescent="0.25">
      <c r="AH836" s="1"/>
    </row>
    <row r="837" spans="34:34" x14ac:dyDescent="0.25">
      <c r="AH837" s="1"/>
    </row>
    <row r="838" spans="34:34" x14ac:dyDescent="0.25">
      <c r="AH838" s="1"/>
    </row>
    <row r="839" spans="34:34" x14ac:dyDescent="0.25">
      <c r="AH839" s="1"/>
    </row>
    <row r="840" spans="34:34" x14ac:dyDescent="0.25">
      <c r="AH840" s="1"/>
    </row>
    <row r="841" spans="34:34" x14ac:dyDescent="0.25">
      <c r="AH841" s="1"/>
    </row>
    <row r="842" spans="34:34" x14ac:dyDescent="0.25">
      <c r="AH842" s="1"/>
    </row>
    <row r="843" spans="34:34" x14ac:dyDescent="0.25">
      <c r="AH843" s="1"/>
    </row>
    <row r="844" spans="34:34" x14ac:dyDescent="0.25">
      <c r="AH844" s="1"/>
    </row>
    <row r="845" spans="34:34" x14ac:dyDescent="0.25">
      <c r="AH845" s="1"/>
    </row>
    <row r="846" spans="34:34" x14ac:dyDescent="0.25">
      <c r="AH846" s="1"/>
    </row>
    <row r="847" spans="34:34" x14ac:dyDescent="0.25">
      <c r="AH847" s="1"/>
    </row>
    <row r="848" spans="34:34" x14ac:dyDescent="0.25">
      <c r="AH848" s="1"/>
    </row>
    <row r="849" spans="34:34" x14ac:dyDescent="0.25">
      <c r="AH849" s="1"/>
    </row>
    <row r="850" spans="34:34" x14ac:dyDescent="0.25">
      <c r="AH850" s="1"/>
    </row>
    <row r="851" spans="34:34" x14ac:dyDescent="0.25">
      <c r="AH851" s="1"/>
    </row>
    <row r="852" spans="34:34" x14ac:dyDescent="0.25">
      <c r="AH852" s="1"/>
    </row>
    <row r="853" spans="34:34" x14ac:dyDescent="0.25">
      <c r="AH853" s="1"/>
    </row>
    <row r="854" spans="34:34" x14ac:dyDescent="0.25">
      <c r="AH854" s="1"/>
    </row>
    <row r="855" spans="34:34" x14ac:dyDescent="0.25">
      <c r="AH855" s="1"/>
    </row>
    <row r="856" spans="34:34" x14ac:dyDescent="0.25">
      <c r="AH856" s="1"/>
    </row>
    <row r="857" spans="34:34" x14ac:dyDescent="0.25">
      <c r="AH857" s="1"/>
    </row>
    <row r="858" spans="34:34" x14ac:dyDescent="0.25">
      <c r="AH858" s="1"/>
    </row>
    <row r="859" spans="34:34" x14ac:dyDescent="0.25">
      <c r="AH859" s="1"/>
    </row>
    <row r="860" spans="34:34" x14ac:dyDescent="0.25">
      <c r="AH860" s="1"/>
    </row>
    <row r="861" spans="34:34" x14ac:dyDescent="0.25">
      <c r="AH861" s="1"/>
    </row>
    <row r="862" spans="34:34" x14ac:dyDescent="0.25">
      <c r="AH862" s="1"/>
    </row>
    <row r="863" spans="34:34" x14ac:dyDescent="0.25">
      <c r="AH863" s="1"/>
    </row>
    <row r="864" spans="34:34" x14ac:dyDescent="0.25">
      <c r="AH864" s="1"/>
    </row>
    <row r="865" spans="34:34" x14ac:dyDescent="0.25">
      <c r="AH865" s="1"/>
    </row>
    <row r="866" spans="34:34" x14ac:dyDescent="0.25">
      <c r="AH866" s="1"/>
    </row>
    <row r="867" spans="34:34" x14ac:dyDescent="0.25">
      <c r="AH867" s="1"/>
    </row>
    <row r="868" spans="34:34" x14ac:dyDescent="0.25">
      <c r="AH868" s="1"/>
    </row>
    <row r="869" spans="34:34" x14ac:dyDescent="0.25">
      <c r="AH869" s="1"/>
    </row>
    <row r="870" spans="34:34" x14ac:dyDescent="0.25">
      <c r="AH870" s="1"/>
    </row>
    <row r="871" spans="34:34" x14ac:dyDescent="0.25">
      <c r="AH871" s="1"/>
    </row>
    <row r="872" spans="34:34" x14ac:dyDescent="0.25">
      <c r="AH872" s="1"/>
    </row>
    <row r="873" spans="34:34" x14ac:dyDescent="0.25">
      <c r="AH873" s="1"/>
    </row>
    <row r="874" spans="34:34" x14ac:dyDescent="0.25">
      <c r="AH874" s="1"/>
    </row>
    <row r="875" spans="34:34" x14ac:dyDescent="0.25">
      <c r="AH875" s="1"/>
    </row>
    <row r="876" spans="34:34" x14ac:dyDescent="0.25">
      <c r="AH876" s="1"/>
    </row>
    <row r="877" spans="34:34" x14ac:dyDescent="0.25">
      <c r="AH877" s="1"/>
    </row>
    <row r="878" spans="34:34" x14ac:dyDescent="0.25">
      <c r="AH878" s="1"/>
    </row>
    <row r="879" spans="34:34" x14ac:dyDescent="0.25">
      <c r="AH879" s="1"/>
    </row>
    <row r="880" spans="34:34" x14ac:dyDescent="0.25">
      <c r="AH880" s="1"/>
    </row>
    <row r="881" spans="34:34" x14ac:dyDescent="0.25">
      <c r="AH881" s="1"/>
    </row>
    <row r="882" spans="34:34" x14ac:dyDescent="0.25">
      <c r="AH882" s="1"/>
    </row>
    <row r="883" spans="34:34" x14ac:dyDescent="0.25">
      <c r="AH883" s="1"/>
    </row>
    <row r="884" spans="34:34" x14ac:dyDescent="0.25">
      <c r="AH884" s="1"/>
    </row>
    <row r="885" spans="34:34" x14ac:dyDescent="0.25">
      <c r="AH885" s="1"/>
    </row>
    <row r="886" spans="34:34" x14ac:dyDescent="0.25">
      <c r="AH886" s="1"/>
    </row>
    <row r="887" spans="34:34" x14ac:dyDescent="0.25">
      <c r="AH887" s="1"/>
    </row>
    <row r="888" spans="34:34" x14ac:dyDescent="0.25">
      <c r="AH888" s="1"/>
    </row>
    <row r="889" spans="34:34" x14ac:dyDescent="0.25">
      <c r="AH889" s="1"/>
    </row>
    <row r="890" spans="34:34" x14ac:dyDescent="0.25">
      <c r="AH890" s="1"/>
    </row>
    <row r="891" spans="34:34" x14ac:dyDescent="0.25">
      <c r="AH891" s="1"/>
    </row>
    <row r="892" spans="34:34" x14ac:dyDescent="0.25">
      <c r="AH892" s="1"/>
    </row>
    <row r="893" spans="34:34" x14ac:dyDescent="0.25">
      <c r="AH893" s="1"/>
    </row>
    <row r="894" spans="34:34" x14ac:dyDescent="0.25">
      <c r="AH894" s="1"/>
    </row>
    <row r="895" spans="34:34" x14ac:dyDescent="0.25">
      <c r="AH895" s="1"/>
    </row>
    <row r="896" spans="34:34" x14ac:dyDescent="0.25">
      <c r="AH896" s="1"/>
    </row>
    <row r="897" spans="34:34" x14ac:dyDescent="0.25">
      <c r="AH897" s="1"/>
    </row>
    <row r="898" spans="34:34" x14ac:dyDescent="0.25">
      <c r="AH898" s="1"/>
    </row>
    <row r="899" spans="34:34" x14ac:dyDescent="0.25">
      <c r="AH899" s="1"/>
    </row>
    <row r="900" spans="34:34" x14ac:dyDescent="0.25">
      <c r="AH900" s="1"/>
    </row>
    <row r="901" spans="34:34" x14ac:dyDescent="0.25">
      <c r="AH901" s="1"/>
    </row>
    <row r="902" spans="34:34" x14ac:dyDescent="0.25">
      <c r="AH902" s="1"/>
    </row>
    <row r="903" spans="34:34" x14ac:dyDescent="0.25">
      <c r="AH903" s="1"/>
    </row>
    <row r="904" spans="34:34" x14ac:dyDescent="0.25">
      <c r="AH904" s="1"/>
    </row>
    <row r="905" spans="34:34" x14ac:dyDescent="0.25">
      <c r="AH905" s="1"/>
    </row>
    <row r="906" spans="34:34" x14ac:dyDescent="0.25">
      <c r="AH906" s="1"/>
    </row>
    <row r="907" spans="34:34" x14ac:dyDescent="0.25">
      <c r="AH907" s="1"/>
    </row>
    <row r="908" spans="34:34" x14ac:dyDescent="0.25">
      <c r="AH908" s="1"/>
    </row>
    <row r="909" spans="34:34" x14ac:dyDescent="0.25">
      <c r="AH909" s="1"/>
    </row>
    <row r="910" spans="34:34" x14ac:dyDescent="0.25">
      <c r="AH910" s="1"/>
    </row>
    <row r="911" spans="34:34" x14ac:dyDescent="0.25">
      <c r="AH911" s="1"/>
    </row>
    <row r="912" spans="34:34" x14ac:dyDescent="0.25">
      <c r="AH912" s="1"/>
    </row>
    <row r="913" spans="34:34" x14ac:dyDescent="0.25">
      <c r="AH913" s="1"/>
    </row>
    <row r="914" spans="34:34" x14ac:dyDescent="0.25">
      <c r="AH914" s="1"/>
    </row>
    <row r="915" spans="34:34" x14ac:dyDescent="0.25">
      <c r="AH915" s="1"/>
    </row>
    <row r="916" spans="34:34" x14ac:dyDescent="0.25">
      <c r="AH916" s="1"/>
    </row>
    <row r="917" spans="34:34" x14ac:dyDescent="0.25">
      <c r="AH917" s="1"/>
    </row>
    <row r="918" spans="34:34" x14ac:dyDescent="0.25">
      <c r="AH918" s="1"/>
    </row>
    <row r="919" spans="34:34" x14ac:dyDescent="0.25">
      <c r="AH919" s="1"/>
    </row>
    <row r="920" spans="34:34" x14ac:dyDescent="0.25">
      <c r="AH920" s="1"/>
    </row>
    <row r="921" spans="34:34" x14ac:dyDescent="0.25">
      <c r="AH921" s="1"/>
    </row>
    <row r="922" spans="34:34" x14ac:dyDescent="0.25">
      <c r="AH922" s="1"/>
    </row>
    <row r="923" spans="34:34" x14ac:dyDescent="0.25">
      <c r="AH923" s="1"/>
    </row>
    <row r="924" spans="34:34" x14ac:dyDescent="0.25">
      <c r="AH924" s="1"/>
    </row>
    <row r="925" spans="34:34" x14ac:dyDescent="0.25">
      <c r="AH925" s="1"/>
    </row>
    <row r="926" spans="34:34" x14ac:dyDescent="0.25">
      <c r="AH926" s="1"/>
    </row>
    <row r="927" spans="34:34" x14ac:dyDescent="0.25">
      <c r="AH927" s="1"/>
    </row>
    <row r="928" spans="34:34" x14ac:dyDescent="0.25">
      <c r="AH928" s="1"/>
    </row>
    <row r="929" spans="34:34" x14ac:dyDescent="0.25">
      <c r="AH929" s="1"/>
    </row>
    <row r="930" spans="34:34" x14ac:dyDescent="0.25">
      <c r="AH930" s="1"/>
    </row>
    <row r="931" spans="34:34" x14ac:dyDescent="0.25">
      <c r="AH931" s="1"/>
    </row>
    <row r="932" spans="34:34" x14ac:dyDescent="0.25">
      <c r="AH932" s="1"/>
    </row>
    <row r="933" spans="34:34" x14ac:dyDescent="0.25">
      <c r="AH933" s="1"/>
    </row>
    <row r="934" spans="34:34" x14ac:dyDescent="0.25">
      <c r="AH934" s="1"/>
    </row>
    <row r="935" spans="34:34" x14ac:dyDescent="0.25">
      <c r="AH935" s="1"/>
    </row>
    <row r="936" spans="34:34" x14ac:dyDescent="0.25">
      <c r="AH936" s="1"/>
    </row>
    <row r="937" spans="34:34" x14ac:dyDescent="0.25">
      <c r="AH937" s="1"/>
    </row>
    <row r="938" spans="34:34" x14ac:dyDescent="0.25">
      <c r="AH938" s="1"/>
    </row>
    <row r="939" spans="34:34" x14ac:dyDescent="0.25">
      <c r="AH939" s="1"/>
    </row>
    <row r="940" spans="34:34" x14ac:dyDescent="0.25">
      <c r="AH940" s="1"/>
    </row>
    <row r="941" spans="34:34" x14ac:dyDescent="0.25">
      <c r="AH941" s="1"/>
    </row>
    <row r="942" spans="34:34" x14ac:dyDescent="0.25">
      <c r="AH942" s="1"/>
    </row>
    <row r="943" spans="34:34" x14ac:dyDescent="0.25">
      <c r="AH943" s="1"/>
    </row>
    <row r="944" spans="34:34" x14ac:dyDescent="0.25">
      <c r="AH944" s="1"/>
    </row>
    <row r="945" spans="34:34" x14ac:dyDescent="0.25">
      <c r="AH945" s="1"/>
    </row>
    <row r="946" spans="34:34" x14ac:dyDescent="0.25">
      <c r="AH946" s="1"/>
    </row>
    <row r="947" spans="34:34" x14ac:dyDescent="0.25">
      <c r="AH947" s="1"/>
    </row>
    <row r="948" spans="34:34" x14ac:dyDescent="0.25">
      <c r="AH948" s="1"/>
    </row>
    <row r="949" spans="34:34" x14ac:dyDescent="0.25">
      <c r="AH949" s="1"/>
    </row>
    <row r="950" spans="34:34" x14ac:dyDescent="0.25">
      <c r="AH950" s="1"/>
    </row>
    <row r="951" spans="34:34" x14ac:dyDescent="0.25">
      <c r="AH951" s="1"/>
    </row>
    <row r="952" spans="34:34" x14ac:dyDescent="0.25">
      <c r="AH952" s="1"/>
    </row>
    <row r="953" spans="34:34" x14ac:dyDescent="0.25">
      <c r="AH953" s="1"/>
    </row>
    <row r="954" spans="34:34" x14ac:dyDescent="0.25">
      <c r="AH954" s="1"/>
    </row>
    <row r="955" spans="34:34" x14ac:dyDescent="0.25">
      <c r="AH955" s="1"/>
    </row>
    <row r="956" spans="34:34" x14ac:dyDescent="0.25">
      <c r="AH956" s="1"/>
    </row>
    <row r="957" spans="34:34" x14ac:dyDescent="0.25">
      <c r="AH957" s="1"/>
    </row>
    <row r="958" spans="34:34" x14ac:dyDescent="0.25">
      <c r="AH958" s="1"/>
    </row>
    <row r="959" spans="34:34" x14ac:dyDescent="0.25">
      <c r="AH959" s="1"/>
    </row>
    <row r="960" spans="34:34" x14ac:dyDescent="0.25">
      <c r="AH960" s="1"/>
    </row>
    <row r="961" spans="34:34" x14ac:dyDescent="0.25">
      <c r="AH961" s="1"/>
    </row>
    <row r="962" spans="34:34" x14ac:dyDescent="0.25">
      <c r="AH962" s="1"/>
    </row>
    <row r="963" spans="34:34" x14ac:dyDescent="0.25">
      <c r="AH963" s="1"/>
    </row>
    <row r="964" spans="34:34" x14ac:dyDescent="0.25">
      <c r="AH964" s="1"/>
    </row>
    <row r="965" spans="34:34" x14ac:dyDescent="0.25">
      <c r="AH965" s="1"/>
    </row>
    <row r="966" spans="34:34" x14ac:dyDescent="0.25">
      <c r="AH966" s="1"/>
    </row>
    <row r="967" spans="34:34" x14ac:dyDescent="0.25">
      <c r="AH967" s="1"/>
    </row>
    <row r="968" spans="34:34" x14ac:dyDescent="0.25">
      <c r="AH968" s="1"/>
    </row>
    <row r="969" spans="34:34" x14ac:dyDescent="0.25">
      <c r="AH969" s="1"/>
    </row>
    <row r="970" spans="34:34" x14ac:dyDescent="0.25">
      <c r="AH970" s="1"/>
    </row>
    <row r="971" spans="34:34" x14ac:dyDescent="0.25">
      <c r="AH971" s="1"/>
    </row>
    <row r="972" spans="34:34" x14ac:dyDescent="0.25">
      <c r="AH972" s="1"/>
    </row>
    <row r="973" spans="34:34" x14ac:dyDescent="0.25">
      <c r="AH973" s="1"/>
    </row>
    <row r="974" spans="34:34" x14ac:dyDescent="0.25">
      <c r="AH974" s="1"/>
    </row>
    <row r="975" spans="34:34" x14ac:dyDescent="0.25">
      <c r="AH975" s="1"/>
    </row>
    <row r="976" spans="34:34" x14ac:dyDescent="0.25">
      <c r="AH976" s="1"/>
    </row>
    <row r="977" spans="34:34" x14ac:dyDescent="0.25">
      <c r="AH977" s="1"/>
    </row>
    <row r="978" spans="34:34" x14ac:dyDescent="0.25">
      <c r="AH978" s="1"/>
    </row>
    <row r="979" spans="34:34" x14ac:dyDescent="0.25">
      <c r="AH979" s="1"/>
    </row>
    <row r="980" spans="34:34" x14ac:dyDescent="0.25">
      <c r="AH980" s="1"/>
    </row>
    <row r="981" spans="34:34" x14ac:dyDescent="0.25">
      <c r="AH981" s="1"/>
    </row>
    <row r="982" spans="34:34" x14ac:dyDescent="0.25">
      <c r="AH982" s="1"/>
    </row>
    <row r="983" spans="34:34" x14ac:dyDescent="0.25">
      <c r="AH983" s="1"/>
    </row>
    <row r="984" spans="34:34" x14ac:dyDescent="0.25">
      <c r="AH984" s="1"/>
    </row>
    <row r="985" spans="34:34" x14ac:dyDescent="0.25">
      <c r="AH985" s="1"/>
    </row>
    <row r="986" spans="34:34" x14ac:dyDescent="0.25">
      <c r="AH986" s="1"/>
    </row>
    <row r="987" spans="34:34" x14ac:dyDescent="0.25">
      <c r="AH987" s="1"/>
    </row>
    <row r="988" spans="34:34" x14ac:dyDescent="0.25">
      <c r="AH988" s="1"/>
    </row>
    <row r="989" spans="34:34" x14ac:dyDescent="0.25">
      <c r="AH989" s="1"/>
    </row>
    <row r="990" spans="34:34" x14ac:dyDescent="0.25">
      <c r="AH990" s="1"/>
    </row>
    <row r="991" spans="34:34" x14ac:dyDescent="0.25">
      <c r="AH991" s="1"/>
    </row>
    <row r="992" spans="34:34" x14ac:dyDescent="0.25">
      <c r="AH992" s="1"/>
    </row>
    <row r="993" spans="34:34" x14ac:dyDescent="0.25">
      <c r="AH993" s="1"/>
    </row>
    <row r="994" spans="34:34" x14ac:dyDescent="0.25">
      <c r="AH994" s="1"/>
    </row>
    <row r="995" spans="34:34" x14ac:dyDescent="0.25">
      <c r="AH995" s="1"/>
    </row>
    <row r="996" spans="34:34" x14ac:dyDescent="0.25">
      <c r="AH996" s="1"/>
    </row>
    <row r="997" spans="34:34" x14ac:dyDescent="0.25">
      <c r="AH997" s="1"/>
    </row>
    <row r="998" spans="34:34" x14ac:dyDescent="0.25">
      <c r="AH998" s="1"/>
    </row>
    <row r="999" spans="34:34" x14ac:dyDescent="0.25">
      <c r="AH999" s="1"/>
    </row>
    <row r="1000" spans="34:34" x14ac:dyDescent="0.25">
      <c r="AH1000" s="1"/>
    </row>
    <row r="1001" spans="34:34" x14ac:dyDescent="0.25">
      <c r="AH1001" s="1"/>
    </row>
    <row r="1002" spans="34:34" x14ac:dyDescent="0.25">
      <c r="AH1002" s="1"/>
    </row>
    <row r="1003" spans="34:34" x14ac:dyDescent="0.25">
      <c r="AH1003" s="1"/>
    </row>
    <row r="1004" spans="34:34" x14ac:dyDescent="0.25">
      <c r="AH1004" s="1"/>
    </row>
    <row r="1005" spans="34:34" x14ac:dyDescent="0.25">
      <c r="AH1005" s="1"/>
    </row>
    <row r="1006" spans="34:34" x14ac:dyDescent="0.25">
      <c r="AH1006" s="1"/>
    </row>
    <row r="1007" spans="34:34" x14ac:dyDescent="0.25">
      <c r="AH1007" s="1"/>
    </row>
    <row r="1008" spans="34:34" x14ac:dyDescent="0.25">
      <c r="AH1008" s="1"/>
    </row>
    <row r="1009" spans="34:34" x14ac:dyDescent="0.25">
      <c r="AH1009" s="1"/>
    </row>
    <row r="1010" spans="34:34" x14ac:dyDescent="0.25">
      <c r="AH1010" s="1"/>
    </row>
    <row r="1011" spans="34:34" x14ac:dyDescent="0.25">
      <c r="AH1011" s="1"/>
    </row>
    <row r="1012" spans="34:34" x14ac:dyDescent="0.25">
      <c r="AH1012" s="1"/>
    </row>
    <row r="1013" spans="34:34" x14ac:dyDescent="0.25">
      <c r="AH1013" s="1"/>
    </row>
    <row r="1014" spans="34:34" x14ac:dyDescent="0.25">
      <c r="AH1014" s="1"/>
    </row>
    <row r="1015" spans="34:34" x14ac:dyDescent="0.25">
      <c r="AH1015" s="1"/>
    </row>
    <row r="1016" spans="34:34" x14ac:dyDescent="0.25">
      <c r="AH1016" s="1"/>
    </row>
    <row r="1017" spans="34:34" x14ac:dyDescent="0.25">
      <c r="AH1017" s="1"/>
    </row>
    <row r="1018" spans="34:34" x14ac:dyDescent="0.25">
      <c r="AH1018" s="1"/>
    </row>
    <row r="1019" spans="34:34" x14ac:dyDescent="0.25">
      <c r="AH1019" s="1"/>
    </row>
    <row r="1020" spans="34:34" x14ac:dyDescent="0.25">
      <c r="AH1020" s="1"/>
    </row>
    <row r="1021" spans="34:34" x14ac:dyDescent="0.25">
      <c r="AH1021" s="1"/>
    </row>
    <row r="1022" spans="34:34" x14ac:dyDescent="0.25">
      <c r="AH1022" s="1"/>
    </row>
    <row r="1023" spans="34:34" x14ac:dyDescent="0.25">
      <c r="AH1023" s="1"/>
    </row>
    <row r="1024" spans="34:34" x14ac:dyDescent="0.25">
      <c r="AH1024" s="1"/>
    </row>
    <row r="1025" spans="34:34" x14ac:dyDescent="0.25">
      <c r="AH1025" s="1"/>
    </row>
    <row r="1026" spans="34:34" x14ac:dyDescent="0.25">
      <c r="AH1026" s="1"/>
    </row>
    <row r="1027" spans="34:34" x14ac:dyDescent="0.25">
      <c r="AH1027" s="1"/>
    </row>
    <row r="1028" spans="34:34" x14ac:dyDescent="0.25">
      <c r="AH1028" s="1"/>
    </row>
    <row r="1029" spans="34:34" x14ac:dyDescent="0.25">
      <c r="AH1029" s="1"/>
    </row>
    <row r="1030" spans="34:34" x14ac:dyDescent="0.25">
      <c r="AH1030" s="1"/>
    </row>
    <row r="1031" spans="34:34" x14ac:dyDescent="0.25">
      <c r="AH1031" s="1"/>
    </row>
    <row r="1032" spans="34:34" x14ac:dyDescent="0.25">
      <c r="AH1032" s="1"/>
    </row>
    <row r="1033" spans="34:34" x14ac:dyDescent="0.25">
      <c r="AH1033" s="1"/>
    </row>
    <row r="1034" spans="34:34" x14ac:dyDescent="0.25">
      <c r="AH1034" s="1"/>
    </row>
    <row r="1035" spans="34:34" x14ac:dyDescent="0.25">
      <c r="AH1035" s="1"/>
    </row>
    <row r="1036" spans="34:34" x14ac:dyDescent="0.25">
      <c r="AH1036" s="1"/>
    </row>
    <row r="1037" spans="34:34" x14ac:dyDescent="0.25">
      <c r="AH1037" s="1"/>
    </row>
    <row r="1038" spans="34:34" x14ac:dyDescent="0.25">
      <c r="AH1038" s="1"/>
    </row>
    <row r="1039" spans="34:34" x14ac:dyDescent="0.25">
      <c r="AH1039" s="1"/>
    </row>
    <row r="1040" spans="34:34" x14ac:dyDescent="0.25">
      <c r="AH1040" s="1"/>
    </row>
    <row r="1041" spans="34:34" x14ac:dyDescent="0.25">
      <c r="AH1041" s="1"/>
    </row>
    <row r="1042" spans="34:34" x14ac:dyDescent="0.25">
      <c r="AH1042" s="1"/>
    </row>
    <row r="1043" spans="34:34" x14ac:dyDescent="0.25">
      <c r="AH1043" s="1"/>
    </row>
    <row r="1044" spans="34:34" x14ac:dyDescent="0.25">
      <c r="AH1044" s="1"/>
    </row>
    <row r="1045" spans="34:34" x14ac:dyDescent="0.25">
      <c r="AH1045" s="1"/>
    </row>
    <row r="1046" spans="34:34" x14ac:dyDescent="0.25">
      <c r="AH1046" s="1"/>
    </row>
    <row r="1047" spans="34:34" x14ac:dyDescent="0.25">
      <c r="AH1047" s="1"/>
    </row>
    <row r="1048" spans="34:34" x14ac:dyDescent="0.25">
      <c r="AH1048" s="1"/>
    </row>
    <row r="1049" spans="34:34" x14ac:dyDescent="0.25">
      <c r="AH1049" s="1"/>
    </row>
    <row r="1050" spans="34:34" x14ac:dyDescent="0.25">
      <c r="AH1050" s="1"/>
    </row>
    <row r="1051" spans="34:34" x14ac:dyDescent="0.25">
      <c r="AH1051" s="1"/>
    </row>
    <row r="1052" spans="34:34" x14ac:dyDescent="0.25">
      <c r="AH1052" s="1"/>
    </row>
    <row r="1053" spans="34:34" x14ac:dyDescent="0.25">
      <c r="AH1053" s="1"/>
    </row>
    <row r="1054" spans="34:34" x14ac:dyDescent="0.25">
      <c r="AH1054" s="1"/>
    </row>
    <row r="1055" spans="34:34" x14ac:dyDescent="0.25">
      <c r="AH1055" s="1"/>
    </row>
    <row r="1056" spans="34:34" x14ac:dyDescent="0.25">
      <c r="AH1056" s="1"/>
    </row>
    <row r="1057" spans="34:34" x14ac:dyDescent="0.25">
      <c r="AH1057" s="1"/>
    </row>
    <row r="1058" spans="34:34" x14ac:dyDescent="0.25">
      <c r="AH1058" s="1"/>
    </row>
    <row r="1059" spans="34:34" x14ac:dyDescent="0.25">
      <c r="AH1059" s="1"/>
    </row>
    <row r="1060" spans="34:34" x14ac:dyDescent="0.25">
      <c r="AH1060" s="1"/>
    </row>
    <row r="1061" spans="34:34" x14ac:dyDescent="0.25">
      <c r="AH1061" s="1"/>
    </row>
    <row r="1062" spans="34:34" x14ac:dyDescent="0.25">
      <c r="AH1062" s="1"/>
    </row>
    <row r="1063" spans="34:34" x14ac:dyDescent="0.25">
      <c r="AH1063" s="1"/>
    </row>
    <row r="1064" spans="34:34" x14ac:dyDescent="0.25">
      <c r="AH1064" s="1"/>
    </row>
    <row r="1065" spans="34:34" x14ac:dyDescent="0.25">
      <c r="AH1065" s="1"/>
    </row>
    <row r="1066" spans="34:34" x14ac:dyDescent="0.25">
      <c r="AH1066" s="1"/>
    </row>
    <row r="1067" spans="34:34" x14ac:dyDescent="0.25">
      <c r="AH1067" s="1"/>
    </row>
    <row r="1068" spans="34:34" x14ac:dyDescent="0.25">
      <c r="AH1068" s="1"/>
    </row>
    <row r="1069" spans="34:34" x14ac:dyDescent="0.25">
      <c r="AH1069" s="1"/>
    </row>
    <row r="1070" spans="34:34" x14ac:dyDescent="0.25">
      <c r="AH1070" s="1"/>
    </row>
    <row r="1071" spans="34:34" x14ac:dyDescent="0.25">
      <c r="AH1071" s="1"/>
    </row>
    <row r="1072" spans="34:34" x14ac:dyDescent="0.25">
      <c r="AH1072" s="1"/>
    </row>
    <row r="1073" spans="34:34" x14ac:dyDescent="0.25">
      <c r="AH1073" s="1"/>
    </row>
    <row r="1074" spans="34:34" x14ac:dyDescent="0.25">
      <c r="AH1074" s="1"/>
    </row>
    <row r="1075" spans="34:34" x14ac:dyDescent="0.25">
      <c r="AH1075" s="1"/>
    </row>
    <row r="1076" spans="34:34" x14ac:dyDescent="0.25">
      <c r="AH1076" s="1"/>
    </row>
    <row r="1077" spans="34:34" x14ac:dyDescent="0.25">
      <c r="AH1077" s="1"/>
    </row>
    <row r="1078" spans="34:34" x14ac:dyDescent="0.25">
      <c r="AH1078" s="1"/>
    </row>
    <row r="1079" spans="34:34" x14ac:dyDescent="0.25">
      <c r="AH1079" s="1"/>
    </row>
    <row r="1080" spans="34:34" x14ac:dyDescent="0.25">
      <c r="AH1080" s="1"/>
    </row>
    <row r="1081" spans="34:34" x14ac:dyDescent="0.25">
      <c r="AH1081" s="1"/>
    </row>
    <row r="1082" spans="34:34" x14ac:dyDescent="0.25">
      <c r="AH1082" s="1"/>
    </row>
    <row r="1083" spans="34:34" x14ac:dyDescent="0.25">
      <c r="AH1083" s="1"/>
    </row>
    <row r="1084" spans="34:34" x14ac:dyDescent="0.25">
      <c r="AH1084" s="1"/>
    </row>
    <row r="1085" spans="34:34" x14ac:dyDescent="0.25">
      <c r="AH1085" s="1"/>
    </row>
    <row r="1086" spans="34:34" x14ac:dyDescent="0.25">
      <c r="AH1086" s="1"/>
    </row>
    <row r="1087" spans="34:34" x14ac:dyDescent="0.25">
      <c r="AH1087" s="1"/>
    </row>
    <row r="1088" spans="34:34" x14ac:dyDescent="0.25">
      <c r="AH1088" s="1"/>
    </row>
    <row r="1089" spans="34:34" x14ac:dyDescent="0.25">
      <c r="AH1089" s="1"/>
    </row>
    <row r="1090" spans="34:34" x14ac:dyDescent="0.25">
      <c r="AH1090" s="1"/>
    </row>
    <row r="1091" spans="34:34" x14ac:dyDescent="0.25">
      <c r="AH1091" s="1"/>
    </row>
    <row r="1092" spans="34:34" x14ac:dyDescent="0.25">
      <c r="AH1092" s="1"/>
    </row>
    <row r="1093" spans="34:34" x14ac:dyDescent="0.25">
      <c r="AH1093" s="1"/>
    </row>
    <row r="1094" spans="34:34" x14ac:dyDescent="0.25">
      <c r="AH1094" s="1"/>
    </row>
    <row r="1095" spans="34:34" x14ac:dyDescent="0.25">
      <c r="AH1095" s="1"/>
    </row>
    <row r="1096" spans="34:34" x14ac:dyDescent="0.25">
      <c r="AH1096" s="1"/>
    </row>
    <row r="1097" spans="34:34" x14ac:dyDescent="0.25">
      <c r="AH1097" s="1"/>
    </row>
    <row r="1098" spans="34:34" x14ac:dyDescent="0.25">
      <c r="AH1098" s="1"/>
    </row>
    <row r="1099" spans="34:34" x14ac:dyDescent="0.25">
      <c r="AH1099" s="1"/>
    </row>
    <row r="1100" spans="34:34" x14ac:dyDescent="0.25">
      <c r="AH1100" s="1"/>
    </row>
    <row r="1101" spans="34:34" x14ac:dyDescent="0.25">
      <c r="AH1101" s="1"/>
    </row>
    <row r="1102" spans="34:34" x14ac:dyDescent="0.25">
      <c r="AH1102" s="1"/>
    </row>
    <row r="1103" spans="34:34" x14ac:dyDescent="0.25">
      <c r="AH1103" s="1"/>
    </row>
    <row r="1104" spans="34:34" x14ac:dyDescent="0.25">
      <c r="AH1104" s="1"/>
    </row>
    <row r="1105" spans="34:34" x14ac:dyDescent="0.25">
      <c r="AH1105" s="1"/>
    </row>
    <row r="1106" spans="34:34" x14ac:dyDescent="0.25">
      <c r="AH1106" s="1"/>
    </row>
    <row r="1107" spans="34:34" x14ac:dyDescent="0.25">
      <c r="AH1107" s="1"/>
    </row>
    <row r="1108" spans="34:34" x14ac:dyDescent="0.25">
      <c r="AH1108" s="1"/>
    </row>
    <row r="1109" spans="34:34" x14ac:dyDescent="0.25">
      <c r="AH1109" s="1"/>
    </row>
    <row r="1110" spans="34:34" x14ac:dyDescent="0.25">
      <c r="AH1110" s="1"/>
    </row>
    <row r="1111" spans="34:34" x14ac:dyDescent="0.25">
      <c r="AH1111" s="1"/>
    </row>
    <row r="1112" spans="34:34" x14ac:dyDescent="0.25">
      <c r="AH1112" s="1"/>
    </row>
    <row r="1113" spans="34:34" x14ac:dyDescent="0.25">
      <c r="AH1113" s="1"/>
    </row>
    <row r="1114" spans="34:34" x14ac:dyDescent="0.25">
      <c r="AH1114" s="1"/>
    </row>
    <row r="1115" spans="34:34" x14ac:dyDescent="0.25">
      <c r="AH1115" s="1"/>
    </row>
    <row r="1116" spans="34:34" x14ac:dyDescent="0.25">
      <c r="AH1116" s="1"/>
    </row>
    <row r="1117" spans="34:34" x14ac:dyDescent="0.25">
      <c r="AH1117" s="1"/>
    </row>
    <row r="1118" spans="34:34" x14ac:dyDescent="0.25">
      <c r="AH1118" s="1"/>
    </row>
    <row r="1119" spans="34:34" x14ac:dyDescent="0.25">
      <c r="AH1119" s="1"/>
    </row>
    <row r="1120" spans="34:34" x14ac:dyDescent="0.25">
      <c r="AH1120" s="1"/>
    </row>
    <row r="1121" spans="34:34" x14ac:dyDescent="0.25">
      <c r="AH1121" s="1"/>
    </row>
    <row r="1122" spans="34:34" x14ac:dyDescent="0.25">
      <c r="AH1122" s="1"/>
    </row>
    <row r="1123" spans="34:34" x14ac:dyDescent="0.25">
      <c r="AH1123" s="1"/>
    </row>
    <row r="1124" spans="34:34" x14ac:dyDescent="0.25">
      <c r="AH1124" s="1"/>
    </row>
    <row r="1125" spans="34:34" x14ac:dyDescent="0.25">
      <c r="AH1125" s="1"/>
    </row>
    <row r="1126" spans="34:34" x14ac:dyDescent="0.25">
      <c r="AH1126" s="1"/>
    </row>
    <row r="1127" spans="34:34" x14ac:dyDescent="0.25">
      <c r="AH1127" s="1"/>
    </row>
    <row r="1128" spans="34:34" x14ac:dyDescent="0.25">
      <c r="AH1128" s="1"/>
    </row>
    <row r="1129" spans="34:34" x14ac:dyDescent="0.25">
      <c r="AH1129" s="1"/>
    </row>
    <row r="1130" spans="34:34" x14ac:dyDescent="0.25">
      <c r="AH1130" s="1"/>
    </row>
    <row r="1131" spans="34:34" x14ac:dyDescent="0.25">
      <c r="AH1131" s="1"/>
    </row>
    <row r="1132" spans="34:34" x14ac:dyDescent="0.25">
      <c r="AH1132" s="1"/>
    </row>
    <row r="1133" spans="34:34" x14ac:dyDescent="0.25">
      <c r="AH1133" s="1"/>
    </row>
    <row r="1134" spans="34:34" x14ac:dyDescent="0.25">
      <c r="AH1134" s="1"/>
    </row>
    <row r="1135" spans="34:34" x14ac:dyDescent="0.25">
      <c r="AH1135" s="1"/>
    </row>
    <row r="1136" spans="34:34" x14ac:dyDescent="0.25">
      <c r="AH1136" s="1"/>
    </row>
    <row r="1137" spans="34:34" x14ac:dyDescent="0.25">
      <c r="AH1137" s="1"/>
    </row>
    <row r="1138" spans="34:34" x14ac:dyDescent="0.25">
      <c r="AH1138" s="1"/>
    </row>
    <row r="1139" spans="34:34" x14ac:dyDescent="0.25">
      <c r="AH1139" s="1"/>
    </row>
    <row r="1140" spans="34:34" x14ac:dyDescent="0.25">
      <c r="AH1140" s="1"/>
    </row>
    <row r="1141" spans="34:34" x14ac:dyDescent="0.25">
      <c r="AH1141" s="1"/>
    </row>
    <row r="1142" spans="34:34" x14ac:dyDescent="0.25">
      <c r="AH1142" s="1"/>
    </row>
    <row r="1143" spans="34:34" x14ac:dyDescent="0.25">
      <c r="AH1143" s="1"/>
    </row>
    <row r="1144" spans="34:34" x14ac:dyDescent="0.25">
      <c r="AH1144" s="1"/>
    </row>
    <row r="1145" spans="34:34" x14ac:dyDescent="0.25">
      <c r="AH1145" s="1"/>
    </row>
    <row r="1146" spans="34:34" x14ac:dyDescent="0.25">
      <c r="AH1146" s="1"/>
    </row>
    <row r="1147" spans="34:34" x14ac:dyDescent="0.25">
      <c r="AH1147" s="1"/>
    </row>
    <row r="1148" spans="34:34" x14ac:dyDescent="0.25">
      <c r="AH1148" s="1"/>
    </row>
    <row r="1149" spans="34:34" x14ac:dyDescent="0.25">
      <c r="AH1149" s="1"/>
    </row>
    <row r="1150" spans="34:34" x14ac:dyDescent="0.25">
      <c r="AH1150" s="1"/>
    </row>
    <row r="1151" spans="34:34" x14ac:dyDescent="0.25">
      <c r="AH1151" s="1"/>
    </row>
    <row r="1152" spans="34:34" x14ac:dyDescent="0.25">
      <c r="AH1152" s="1"/>
    </row>
    <row r="1153" spans="34:34" x14ac:dyDescent="0.25">
      <c r="AH1153" s="1"/>
    </row>
    <row r="1154" spans="34:34" x14ac:dyDescent="0.25">
      <c r="AH1154" s="1"/>
    </row>
    <row r="1155" spans="34:34" x14ac:dyDescent="0.25">
      <c r="AH1155" s="1"/>
    </row>
    <row r="1156" spans="34:34" x14ac:dyDescent="0.25">
      <c r="AH1156" s="1"/>
    </row>
    <row r="1157" spans="34:34" x14ac:dyDescent="0.25">
      <c r="AH1157" s="1"/>
    </row>
    <row r="1158" spans="34:34" x14ac:dyDescent="0.25">
      <c r="AH1158" s="1"/>
    </row>
    <row r="1159" spans="34:34" x14ac:dyDescent="0.25">
      <c r="AH1159" s="1"/>
    </row>
    <row r="1160" spans="34:34" x14ac:dyDescent="0.25">
      <c r="AH1160" s="1"/>
    </row>
    <row r="1161" spans="34:34" x14ac:dyDescent="0.25">
      <c r="AH1161" s="1"/>
    </row>
    <row r="1162" spans="34:34" x14ac:dyDescent="0.25">
      <c r="AH1162" s="1"/>
    </row>
    <row r="1163" spans="34:34" x14ac:dyDescent="0.25">
      <c r="AH1163" s="1"/>
    </row>
    <row r="1164" spans="34:34" x14ac:dyDescent="0.25">
      <c r="AH1164" s="1"/>
    </row>
    <row r="1165" spans="34:34" x14ac:dyDescent="0.25">
      <c r="AH1165" s="1"/>
    </row>
    <row r="1166" spans="34:34" x14ac:dyDescent="0.25">
      <c r="AH1166" s="1"/>
    </row>
    <row r="1167" spans="34:34" x14ac:dyDescent="0.25">
      <c r="AH1167" s="1"/>
    </row>
    <row r="1168" spans="34:34" x14ac:dyDescent="0.25">
      <c r="AH1168" s="1"/>
    </row>
    <row r="1169" spans="34:34" x14ac:dyDescent="0.25">
      <c r="AH1169" s="1"/>
    </row>
    <row r="1170" spans="34:34" x14ac:dyDescent="0.25">
      <c r="AH1170" s="1"/>
    </row>
    <row r="1171" spans="34:34" x14ac:dyDescent="0.25">
      <c r="AH1171" s="1"/>
    </row>
    <row r="1172" spans="34:34" x14ac:dyDescent="0.25">
      <c r="AH1172" s="1"/>
    </row>
    <row r="1173" spans="34:34" x14ac:dyDescent="0.25">
      <c r="AH1173" s="1"/>
    </row>
    <row r="1174" spans="34:34" x14ac:dyDescent="0.25">
      <c r="AH1174" s="1"/>
    </row>
    <row r="1175" spans="34:34" x14ac:dyDescent="0.25">
      <c r="AH1175" s="1"/>
    </row>
    <row r="1176" spans="34:34" x14ac:dyDescent="0.25">
      <c r="AH1176" s="1"/>
    </row>
    <row r="1177" spans="34:34" x14ac:dyDescent="0.25">
      <c r="AH1177" s="1"/>
    </row>
    <row r="1178" spans="34:34" x14ac:dyDescent="0.25">
      <c r="AH1178" s="1"/>
    </row>
    <row r="1179" spans="34:34" x14ac:dyDescent="0.25">
      <c r="AH1179" s="1"/>
    </row>
    <row r="1180" spans="34:34" x14ac:dyDescent="0.25">
      <c r="AH1180" s="1"/>
    </row>
    <row r="1181" spans="34:34" x14ac:dyDescent="0.25">
      <c r="AH1181" s="1"/>
    </row>
    <row r="1182" spans="34:34" x14ac:dyDescent="0.25">
      <c r="AH1182" s="1"/>
    </row>
    <row r="1183" spans="34:34" x14ac:dyDescent="0.25">
      <c r="AH1183" s="1"/>
    </row>
    <row r="1184" spans="34:34" x14ac:dyDescent="0.25">
      <c r="AH1184" s="1"/>
    </row>
    <row r="1185" spans="34:34" x14ac:dyDescent="0.25">
      <c r="AH1185" s="1"/>
    </row>
    <row r="1186" spans="34:34" x14ac:dyDescent="0.25">
      <c r="AH1186" s="1"/>
    </row>
    <row r="1187" spans="34:34" x14ac:dyDescent="0.25">
      <c r="AH1187" s="1"/>
    </row>
    <row r="1188" spans="34:34" x14ac:dyDescent="0.25">
      <c r="AH1188" s="1"/>
    </row>
    <row r="1189" spans="34:34" x14ac:dyDescent="0.25">
      <c r="AH1189" s="1"/>
    </row>
    <row r="1190" spans="34:34" x14ac:dyDescent="0.25">
      <c r="AH1190" s="1"/>
    </row>
    <row r="1191" spans="34:34" x14ac:dyDescent="0.25">
      <c r="AH1191" s="1"/>
    </row>
    <row r="1192" spans="34:34" x14ac:dyDescent="0.25">
      <c r="AH1192" s="1"/>
    </row>
    <row r="1193" spans="34:34" x14ac:dyDescent="0.25">
      <c r="AH1193" s="1"/>
    </row>
    <row r="1194" spans="34:34" x14ac:dyDescent="0.25">
      <c r="AH1194" s="1"/>
    </row>
    <row r="1195" spans="34:34" x14ac:dyDescent="0.25">
      <c r="AH1195" s="1"/>
    </row>
    <row r="1196" spans="34:34" x14ac:dyDescent="0.25">
      <c r="AH1196" s="1"/>
    </row>
    <row r="1197" spans="34:34" x14ac:dyDescent="0.25">
      <c r="AH1197" s="1"/>
    </row>
    <row r="1198" spans="34:34" x14ac:dyDescent="0.25">
      <c r="AH1198" s="1"/>
    </row>
    <row r="1199" spans="34:34" x14ac:dyDescent="0.25">
      <c r="AH1199" s="1"/>
    </row>
    <row r="1200" spans="34:34" x14ac:dyDescent="0.25">
      <c r="AH1200" s="1"/>
    </row>
    <row r="1201" spans="34:34" x14ac:dyDescent="0.25">
      <c r="AH1201" s="1"/>
    </row>
    <row r="1202" spans="34:34" x14ac:dyDescent="0.25">
      <c r="AH1202" s="1"/>
    </row>
    <row r="1203" spans="34:34" x14ac:dyDescent="0.25">
      <c r="AH1203" s="1"/>
    </row>
    <row r="1204" spans="34:34" x14ac:dyDescent="0.25">
      <c r="AH1204" s="1"/>
    </row>
    <row r="1205" spans="34:34" x14ac:dyDescent="0.25">
      <c r="AH1205" s="1"/>
    </row>
    <row r="1206" spans="34:34" x14ac:dyDescent="0.25">
      <c r="AH1206" s="1"/>
    </row>
    <row r="1207" spans="34:34" x14ac:dyDescent="0.25">
      <c r="AH1207" s="1"/>
    </row>
    <row r="1208" spans="34:34" x14ac:dyDescent="0.25">
      <c r="AH1208" s="1"/>
    </row>
    <row r="1209" spans="34:34" x14ac:dyDescent="0.25">
      <c r="AH1209" s="1"/>
    </row>
    <row r="1210" spans="34:34" x14ac:dyDescent="0.25">
      <c r="AH1210" s="1"/>
    </row>
    <row r="1211" spans="34:34" x14ac:dyDescent="0.25">
      <c r="AH1211" s="1"/>
    </row>
    <row r="1212" spans="34:34" x14ac:dyDescent="0.25">
      <c r="AH1212" s="1"/>
    </row>
    <row r="1213" spans="34:34" x14ac:dyDescent="0.25">
      <c r="AH1213" s="1"/>
    </row>
    <row r="1214" spans="34:34" x14ac:dyDescent="0.25">
      <c r="AH1214" s="1"/>
    </row>
    <row r="1215" spans="34:34" x14ac:dyDescent="0.25">
      <c r="AH1215" s="1"/>
    </row>
    <row r="1216" spans="34:34" x14ac:dyDescent="0.25">
      <c r="AH1216" s="1"/>
    </row>
    <row r="1217" spans="34:34" x14ac:dyDescent="0.25">
      <c r="AH1217" s="1"/>
    </row>
    <row r="1218" spans="34:34" x14ac:dyDescent="0.25">
      <c r="AH1218" s="1"/>
    </row>
    <row r="1219" spans="34:34" x14ac:dyDescent="0.25">
      <c r="AH1219" s="1"/>
    </row>
    <row r="1220" spans="34:34" x14ac:dyDescent="0.25">
      <c r="AH1220" s="1"/>
    </row>
    <row r="1221" spans="34:34" x14ac:dyDescent="0.25">
      <c r="AH1221" s="1"/>
    </row>
    <row r="1222" spans="34:34" x14ac:dyDescent="0.25">
      <c r="AH1222" s="1"/>
    </row>
    <row r="1223" spans="34:34" x14ac:dyDescent="0.25">
      <c r="AH1223" s="1"/>
    </row>
    <row r="1224" spans="34:34" x14ac:dyDescent="0.25">
      <c r="AH1224" s="1"/>
    </row>
    <row r="1225" spans="34:34" x14ac:dyDescent="0.25">
      <c r="AH1225" s="1"/>
    </row>
    <row r="1226" spans="34:34" x14ac:dyDescent="0.25">
      <c r="AH1226" s="1"/>
    </row>
    <row r="1227" spans="34:34" x14ac:dyDescent="0.25">
      <c r="AH1227" s="1"/>
    </row>
    <row r="1228" spans="34:34" x14ac:dyDescent="0.25">
      <c r="AH1228" s="1"/>
    </row>
    <row r="1229" spans="34:34" x14ac:dyDescent="0.25">
      <c r="AH1229" s="1"/>
    </row>
    <row r="1230" spans="34:34" x14ac:dyDescent="0.25">
      <c r="AH1230" s="1"/>
    </row>
    <row r="1231" spans="34:34" x14ac:dyDescent="0.25">
      <c r="AH1231" s="1"/>
    </row>
    <row r="1232" spans="34:34" x14ac:dyDescent="0.25">
      <c r="AH1232" s="1"/>
    </row>
    <row r="1233" spans="34:34" x14ac:dyDescent="0.25">
      <c r="AH1233" s="1"/>
    </row>
    <row r="1234" spans="34:34" x14ac:dyDescent="0.25">
      <c r="AH1234" s="1"/>
    </row>
    <row r="1235" spans="34:34" x14ac:dyDescent="0.25">
      <c r="AH1235" s="1"/>
    </row>
    <row r="1236" spans="34:34" x14ac:dyDescent="0.25">
      <c r="AH1236" s="1"/>
    </row>
    <row r="1237" spans="34:34" x14ac:dyDescent="0.25">
      <c r="AH1237" s="1"/>
    </row>
    <row r="1238" spans="34:34" x14ac:dyDescent="0.25">
      <c r="AH1238" s="1"/>
    </row>
    <row r="1239" spans="34:34" x14ac:dyDescent="0.25">
      <c r="AH1239" s="1"/>
    </row>
    <row r="1240" spans="34:34" x14ac:dyDescent="0.25">
      <c r="AH1240" s="1"/>
    </row>
    <row r="1241" spans="34:34" x14ac:dyDescent="0.25">
      <c r="AH1241" s="1"/>
    </row>
    <row r="1242" spans="34:34" x14ac:dyDescent="0.25">
      <c r="AH1242" s="1"/>
    </row>
    <row r="1243" spans="34:34" x14ac:dyDescent="0.25">
      <c r="AH1243" s="1"/>
    </row>
    <row r="1244" spans="34:34" x14ac:dyDescent="0.25">
      <c r="AH1244" s="1"/>
    </row>
    <row r="1245" spans="34:34" x14ac:dyDescent="0.25">
      <c r="AH1245" s="1"/>
    </row>
    <row r="1246" spans="34:34" x14ac:dyDescent="0.25">
      <c r="AH1246" s="1"/>
    </row>
    <row r="1247" spans="34:34" x14ac:dyDescent="0.25">
      <c r="AH1247" s="1"/>
    </row>
    <row r="1248" spans="34:34" x14ac:dyDescent="0.25">
      <c r="AH1248" s="1"/>
    </row>
    <row r="1249" spans="34:34" x14ac:dyDescent="0.25">
      <c r="AH1249" s="1"/>
    </row>
    <row r="1250" spans="34:34" x14ac:dyDescent="0.25">
      <c r="AH1250" s="1"/>
    </row>
    <row r="1251" spans="34:34" x14ac:dyDescent="0.25">
      <c r="AH1251" s="1"/>
    </row>
    <row r="1252" spans="34:34" x14ac:dyDescent="0.25">
      <c r="AH1252" s="1"/>
    </row>
    <row r="1253" spans="34:34" x14ac:dyDescent="0.25">
      <c r="AH1253" s="1"/>
    </row>
    <row r="1254" spans="34:34" x14ac:dyDescent="0.25">
      <c r="AH1254" s="1"/>
    </row>
    <row r="1255" spans="34:34" x14ac:dyDescent="0.25">
      <c r="AH1255" s="1"/>
    </row>
    <row r="1256" spans="34:34" x14ac:dyDescent="0.25">
      <c r="AH1256" s="1"/>
    </row>
    <row r="1257" spans="34:34" x14ac:dyDescent="0.25">
      <c r="AH1257" s="1"/>
    </row>
    <row r="1258" spans="34:34" x14ac:dyDescent="0.25">
      <c r="AH1258" s="1"/>
    </row>
    <row r="1259" spans="34:34" x14ac:dyDescent="0.25">
      <c r="AH1259" s="1"/>
    </row>
    <row r="1260" spans="34:34" x14ac:dyDescent="0.25">
      <c r="AH1260" s="1"/>
    </row>
    <row r="1261" spans="34:34" x14ac:dyDescent="0.25">
      <c r="AH1261" s="1"/>
    </row>
    <row r="1262" spans="34:34" x14ac:dyDescent="0.25">
      <c r="AH1262" s="1"/>
    </row>
    <row r="1263" spans="34:34" x14ac:dyDescent="0.25">
      <c r="AH1263" s="1"/>
    </row>
    <row r="1264" spans="34:34" x14ac:dyDescent="0.25">
      <c r="AH1264" s="1"/>
    </row>
    <row r="1265" spans="34:34" x14ac:dyDescent="0.25">
      <c r="AH1265" s="1"/>
    </row>
    <row r="1266" spans="34:34" x14ac:dyDescent="0.25">
      <c r="AH1266" s="1"/>
    </row>
    <row r="1267" spans="34:34" x14ac:dyDescent="0.25">
      <c r="AH1267" s="1"/>
    </row>
    <row r="1268" spans="34:34" x14ac:dyDescent="0.25">
      <c r="AH1268" s="1"/>
    </row>
    <row r="1269" spans="34:34" x14ac:dyDescent="0.25">
      <c r="AH1269" s="1"/>
    </row>
    <row r="1270" spans="34:34" x14ac:dyDescent="0.25">
      <c r="AH1270" s="1"/>
    </row>
    <row r="1271" spans="34:34" x14ac:dyDescent="0.25">
      <c r="AH1271" s="1"/>
    </row>
    <row r="1272" spans="34:34" x14ac:dyDescent="0.25">
      <c r="AH1272" s="1"/>
    </row>
    <row r="1273" spans="34:34" x14ac:dyDescent="0.25">
      <c r="AH1273" s="1"/>
    </row>
    <row r="1274" spans="34:34" x14ac:dyDescent="0.25">
      <c r="AH1274" s="1"/>
    </row>
    <row r="1275" spans="34:34" x14ac:dyDescent="0.25">
      <c r="AH1275" s="1"/>
    </row>
    <row r="1276" spans="34:34" x14ac:dyDescent="0.25">
      <c r="AH1276" s="1"/>
    </row>
    <row r="1277" spans="34:34" x14ac:dyDescent="0.25">
      <c r="AH1277" s="1"/>
    </row>
    <row r="1278" spans="34:34" x14ac:dyDescent="0.25">
      <c r="AH1278" s="1"/>
    </row>
    <row r="1279" spans="34:34" x14ac:dyDescent="0.25">
      <c r="AH1279" s="1"/>
    </row>
    <row r="1280" spans="34:34" x14ac:dyDescent="0.25">
      <c r="AH1280" s="1"/>
    </row>
    <row r="1281" spans="34:34" x14ac:dyDescent="0.25">
      <c r="AH1281" s="1"/>
    </row>
    <row r="1282" spans="34:34" x14ac:dyDescent="0.25">
      <c r="AH1282" s="1"/>
    </row>
    <row r="1283" spans="34:34" x14ac:dyDescent="0.25">
      <c r="AH1283" s="1"/>
    </row>
    <row r="1284" spans="34:34" x14ac:dyDescent="0.25">
      <c r="AH1284" s="1"/>
    </row>
    <row r="1285" spans="34:34" x14ac:dyDescent="0.25">
      <c r="AH1285" s="1"/>
    </row>
    <row r="1286" spans="34:34" x14ac:dyDescent="0.25">
      <c r="AH1286" s="1"/>
    </row>
    <row r="1287" spans="34:34" x14ac:dyDescent="0.25">
      <c r="AH1287" s="1"/>
    </row>
    <row r="1288" spans="34:34" x14ac:dyDescent="0.25">
      <c r="AH1288" s="1"/>
    </row>
    <row r="1289" spans="34:34" x14ac:dyDescent="0.25">
      <c r="AH1289" s="1"/>
    </row>
    <row r="1290" spans="34:34" x14ac:dyDescent="0.25">
      <c r="AH1290" s="1"/>
    </row>
    <row r="1291" spans="34:34" x14ac:dyDescent="0.25">
      <c r="AH1291" s="1"/>
    </row>
    <row r="1292" spans="34:34" x14ac:dyDescent="0.25">
      <c r="AH1292" s="1"/>
    </row>
    <row r="1293" spans="34:34" x14ac:dyDescent="0.25">
      <c r="AH1293" s="1"/>
    </row>
    <row r="1294" spans="34:34" x14ac:dyDescent="0.25">
      <c r="AH1294" s="1"/>
    </row>
    <row r="1295" spans="34:34" x14ac:dyDescent="0.25">
      <c r="AH1295" s="1"/>
    </row>
    <row r="1296" spans="34:34" x14ac:dyDescent="0.25">
      <c r="AH1296" s="1"/>
    </row>
    <row r="1297" spans="34:34" x14ac:dyDescent="0.25">
      <c r="AH1297" s="1"/>
    </row>
    <row r="1298" spans="34:34" x14ac:dyDescent="0.25">
      <c r="AH1298" s="1"/>
    </row>
    <row r="1299" spans="34:34" x14ac:dyDescent="0.25">
      <c r="AH1299" s="1"/>
    </row>
    <row r="1300" spans="34:34" x14ac:dyDescent="0.25">
      <c r="AH1300" s="1"/>
    </row>
    <row r="1301" spans="34:34" x14ac:dyDescent="0.25">
      <c r="AH1301" s="1"/>
    </row>
    <row r="1302" spans="34:34" x14ac:dyDescent="0.25">
      <c r="AH1302" s="1"/>
    </row>
    <row r="1303" spans="34:34" x14ac:dyDescent="0.25">
      <c r="AH1303" s="1"/>
    </row>
    <row r="1304" spans="34:34" x14ac:dyDescent="0.25">
      <c r="AH1304" s="1"/>
    </row>
    <row r="1305" spans="34:34" x14ac:dyDescent="0.25">
      <c r="AH1305" s="1"/>
    </row>
    <row r="1306" spans="34:34" x14ac:dyDescent="0.25">
      <c r="AH1306" s="1"/>
    </row>
    <row r="1307" spans="34:34" x14ac:dyDescent="0.25">
      <c r="AH1307" s="1"/>
    </row>
    <row r="1308" spans="34:34" x14ac:dyDescent="0.25">
      <c r="AH1308" s="1"/>
    </row>
    <row r="1309" spans="34:34" x14ac:dyDescent="0.25">
      <c r="AH1309" s="1"/>
    </row>
    <row r="1310" spans="34:34" x14ac:dyDescent="0.25">
      <c r="AH1310" s="1"/>
    </row>
    <row r="1311" spans="34:34" x14ac:dyDescent="0.25">
      <c r="AH1311" s="1"/>
    </row>
    <row r="1312" spans="34:34" x14ac:dyDescent="0.25">
      <c r="AH1312" s="1"/>
    </row>
    <row r="1313" spans="34:34" x14ac:dyDescent="0.25">
      <c r="AH1313" s="1"/>
    </row>
    <row r="1314" spans="34:34" x14ac:dyDescent="0.25">
      <c r="AH1314" s="1"/>
    </row>
    <row r="1315" spans="34:34" x14ac:dyDescent="0.25">
      <c r="AH1315" s="1"/>
    </row>
    <row r="1316" spans="34:34" x14ac:dyDescent="0.25">
      <c r="AH1316" s="1"/>
    </row>
    <row r="1317" spans="34:34" x14ac:dyDescent="0.25">
      <c r="AH1317" s="1"/>
    </row>
    <row r="1318" spans="34:34" x14ac:dyDescent="0.25">
      <c r="AH1318" s="1"/>
    </row>
    <row r="1319" spans="34:34" x14ac:dyDescent="0.25">
      <c r="AH1319" s="1"/>
    </row>
    <row r="1320" spans="34:34" x14ac:dyDescent="0.25">
      <c r="AH1320" s="1"/>
    </row>
    <row r="1321" spans="34:34" x14ac:dyDescent="0.25">
      <c r="AH1321" s="1"/>
    </row>
    <row r="1322" spans="34:34" x14ac:dyDescent="0.25">
      <c r="AH1322" s="1"/>
    </row>
    <row r="1323" spans="34:34" x14ac:dyDescent="0.25">
      <c r="AH1323" s="1"/>
    </row>
    <row r="1324" spans="34:34" x14ac:dyDescent="0.25">
      <c r="AH1324" s="1"/>
    </row>
    <row r="1325" spans="34:34" x14ac:dyDescent="0.25">
      <c r="AH1325" s="1"/>
    </row>
    <row r="1326" spans="34:34" x14ac:dyDescent="0.25">
      <c r="AH1326" s="1"/>
    </row>
    <row r="1327" spans="34:34" x14ac:dyDescent="0.25">
      <c r="AH1327" s="1"/>
    </row>
    <row r="1328" spans="34:34" x14ac:dyDescent="0.25">
      <c r="AH1328" s="1"/>
    </row>
    <row r="1329" spans="34:34" x14ac:dyDescent="0.25">
      <c r="AH1329" s="1"/>
    </row>
    <row r="1330" spans="34:34" x14ac:dyDescent="0.25">
      <c r="AH1330" s="1"/>
    </row>
    <row r="1331" spans="34:34" x14ac:dyDescent="0.25">
      <c r="AH1331" s="1"/>
    </row>
    <row r="1332" spans="34:34" x14ac:dyDescent="0.25">
      <c r="AH1332" s="1"/>
    </row>
    <row r="1333" spans="34:34" x14ac:dyDescent="0.25">
      <c r="AH1333" s="1"/>
    </row>
    <row r="1334" spans="34:34" x14ac:dyDescent="0.25">
      <c r="AH1334" s="1"/>
    </row>
    <row r="1335" spans="34:34" x14ac:dyDescent="0.25">
      <c r="AH1335" s="1"/>
    </row>
    <row r="1336" spans="34:34" x14ac:dyDescent="0.25">
      <c r="AH1336" s="1"/>
    </row>
    <row r="1337" spans="34:34" x14ac:dyDescent="0.25">
      <c r="AH1337" s="1"/>
    </row>
    <row r="1338" spans="34:34" x14ac:dyDescent="0.25">
      <c r="AH1338" s="1"/>
    </row>
    <row r="1339" spans="34:34" x14ac:dyDescent="0.25">
      <c r="AH1339" s="1"/>
    </row>
    <row r="1340" spans="34:34" x14ac:dyDescent="0.25">
      <c r="AH1340" s="1"/>
    </row>
    <row r="1341" spans="34:34" x14ac:dyDescent="0.25">
      <c r="AH1341" s="1"/>
    </row>
    <row r="1342" spans="34:34" x14ac:dyDescent="0.25">
      <c r="AH1342" s="1"/>
    </row>
    <row r="1343" spans="34:34" x14ac:dyDescent="0.25">
      <c r="AH1343" s="1"/>
    </row>
    <row r="1344" spans="34:34" x14ac:dyDescent="0.25">
      <c r="AH1344" s="1"/>
    </row>
    <row r="1345" spans="34:34" x14ac:dyDescent="0.25">
      <c r="AH1345" s="1"/>
    </row>
    <row r="1346" spans="34:34" x14ac:dyDescent="0.25">
      <c r="AH1346" s="1"/>
    </row>
    <row r="1347" spans="34:34" x14ac:dyDescent="0.25">
      <c r="AH1347" s="1"/>
    </row>
    <row r="1348" spans="34:34" x14ac:dyDescent="0.25">
      <c r="AH1348" s="1"/>
    </row>
    <row r="1349" spans="34:34" x14ac:dyDescent="0.25">
      <c r="AH1349" s="1"/>
    </row>
    <row r="1350" spans="34:34" x14ac:dyDescent="0.25">
      <c r="AH1350" s="1"/>
    </row>
    <row r="1351" spans="34:34" x14ac:dyDescent="0.25">
      <c r="AH1351" s="1"/>
    </row>
    <row r="1352" spans="34:34" x14ac:dyDescent="0.25">
      <c r="AH1352" s="1"/>
    </row>
    <row r="1353" spans="34:34" x14ac:dyDescent="0.25">
      <c r="AH1353" s="1"/>
    </row>
    <row r="1354" spans="34:34" x14ac:dyDescent="0.25">
      <c r="AH1354" s="1"/>
    </row>
    <row r="1355" spans="34:34" x14ac:dyDescent="0.25">
      <c r="AH1355" s="1"/>
    </row>
    <row r="1356" spans="34:34" x14ac:dyDescent="0.25">
      <c r="AH1356" s="1"/>
    </row>
    <row r="1357" spans="34:34" x14ac:dyDescent="0.25">
      <c r="AH1357" s="1"/>
    </row>
    <row r="1358" spans="34:34" x14ac:dyDescent="0.25">
      <c r="AH1358" s="1"/>
    </row>
    <row r="1359" spans="34:34" x14ac:dyDescent="0.25">
      <c r="AH1359" s="1"/>
    </row>
    <row r="1360" spans="34:34" x14ac:dyDescent="0.25">
      <c r="AH1360" s="1"/>
    </row>
    <row r="1361" spans="34:34" x14ac:dyDescent="0.25">
      <c r="AH1361" s="1"/>
    </row>
    <row r="1362" spans="34:34" x14ac:dyDescent="0.25">
      <c r="AH1362" s="1"/>
    </row>
    <row r="1363" spans="34:34" x14ac:dyDescent="0.25">
      <c r="AH1363" s="1"/>
    </row>
    <row r="1364" spans="34:34" x14ac:dyDescent="0.25">
      <c r="AH1364" s="1"/>
    </row>
    <row r="1365" spans="34:34" x14ac:dyDescent="0.25">
      <c r="AH1365" s="1"/>
    </row>
    <row r="1366" spans="34:34" x14ac:dyDescent="0.25">
      <c r="AH1366" s="1"/>
    </row>
    <row r="1367" spans="34:34" x14ac:dyDescent="0.25">
      <c r="AH1367" s="1"/>
    </row>
    <row r="1368" spans="34:34" x14ac:dyDescent="0.25">
      <c r="AH1368" s="1"/>
    </row>
    <row r="1369" spans="34:34" x14ac:dyDescent="0.25">
      <c r="AH1369" s="1"/>
    </row>
    <row r="1370" spans="34:34" x14ac:dyDescent="0.25">
      <c r="AH1370" s="1"/>
    </row>
    <row r="1371" spans="34:34" x14ac:dyDescent="0.25">
      <c r="AH1371" s="1"/>
    </row>
    <row r="1372" spans="34:34" x14ac:dyDescent="0.25">
      <c r="AH1372" s="1"/>
    </row>
    <row r="1373" spans="34:34" x14ac:dyDescent="0.25">
      <c r="AH1373" s="1"/>
    </row>
    <row r="1374" spans="34:34" x14ac:dyDescent="0.25">
      <c r="AH1374" s="1"/>
    </row>
    <row r="1375" spans="34:34" x14ac:dyDescent="0.25">
      <c r="AH1375" s="1"/>
    </row>
    <row r="1376" spans="34:34" x14ac:dyDescent="0.25">
      <c r="AH1376" s="1"/>
    </row>
    <row r="1377" spans="34:34" x14ac:dyDescent="0.25">
      <c r="AH1377" s="1"/>
    </row>
    <row r="1378" spans="34:34" x14ac:dyDescent="0.25">
      <c r="AH1378" s="1"/>
    </row>
    <row r="1379" spans="34:34" x14ac:dyDescent="0.25">
      <c r="AH1379" s="1"/>
    </row>
    <row r="1380" spans="34:34" x14ac:dyDescent="0.25">
      <c r="AH1380" s="1"/>
    </row>
    <row r="1381" spans="34:34" x14ac:dyDescent="0.25">
      <c r="AH1381" s="1"/>
    </row>
    <row r="1382" spans="34:34" x14ac:dyDescent="0.25">
      <c r="AH1382" s="1"/>
    </row>
    <row r="1383" spans="34:34" x14ac:dyDescent="0.25">
      <c r="AH1383" s="1"/>
    </row>
    <row r="1384" spans="34:34" x14ac:dyDescent="0.25">
      <c r="AH1384" s="1"/>
    </row>
    <row r="1385" spans="34:34" x14ac:dyDescent="0.25">
      <c r="AH1385" s="1"/>
    </row>
    <row r="1386" spans="34:34" x14ac:dyDescent="0.25">
      <c r="AH1386" s="1"/>
    </row>
    <row r="1387" spans="34:34" x14ac:dyDescent="0.25">
      <c r="AH1387" s="1"/>
    </row>
    <row r="1388" spans="34:34" x14ac:dyDescent="0.25">
      <c r="AH1388" s="1"/>
    </row>
    <row r="1389" spans="34:34" x14ac:dyDescent="0.25">
      <c r="AH1389" s="1"/>
    </row>
    <row r="1390" spans="34:34" x14ac:dyDescent="0.25">
      <c r="AH1390" s="1"/>
    </row>
    <row r="1391" spans="34:34" x14ac:dyDescent="0.25">
      <c r="AH1391" s="1"/>
    </row>
    <row r="1392" spans="34:34" x14ac:dyDescent="0.25">
      <c r="AH1392" s="1"/>
    </row>
    <row r="1393" spans="34:34" x14ac:dyDescent="0.25">
      <c r="AH1393" s="1"/>
    </row>
    <row r="1394" spans="34:34" x14ac:dyDescent="0.25">
      <c r="AH1394" s="1"/>
    </row>
    <row r="1395" spans="34:34" x14ac:dyDescent="0.25">
      <c r="AH1395" s="1"/>
    </row>
    <row r="1396" spans="34:34" x14ac:dyDescent="0.25">
      <c r="AH1396" s="1"/>
    </row>
    <row r="1397" spans="34:34" x14ac:dyDescent="0.25">
      <c r="AH1397" s="1"/>
    </row>
    <row r="1398" spans="34:34" x14ac:dyDescent="0.25">
      <c r="AH1398" s="1"/>
    </row>
    <row r="1399" spans="34:34" x14ac:dyDescent="0.25">
      <c r="AH1399" s="1"/>
    </row>
    <row r="1400" spans="34:34" x14ac:dyDescent="0.25">
      <c r="AH1400" s="1"/>
    </row>
    <row r="1401" spans="34:34" x14ac:dyDescent="0.25">
      <c r="AH1401" s="1"/>
    </row>
    <row r="1402" spans="34:34" x14ac:dyDescent="0.25">
      <c r="AH1402" s="1"/>
    </row>
    <row r="1403" spans="34:34" x14ac:dyDescent="0.25">
      <c r="AH1403" s="1"/>
    </row>
    <row r="1404" spans="34:34" x14ac:dyDescent="0.25">
      <c r="AH1404" s="1"/>
    </row>
    <row r="1405" spans="34:34" x14ac:dyDescent="0.25">
      <c r="AH1405" s="1"/>
    </row>
    <row r="1406" spans="34:34" x14ac:dyDescent="0.25">
      <c r="AH1406" s="1"/>
    </row>
    <row r="1407" spans="34:34" x14ac:dyDescent="0.25">
      <c r="AH1407" s="1"/>
    </row>
    <row r="1408" spans="34:34" x14ac:dyDescent="0.25">
      <c r="AH1408" s="1"/>
    </row>
    <row r="1409" spans="34:34" x14ac:dyDescent="0.25">
      <c r="AH1409" s="1"/>
    </row>
    <row r="1410" spans="34:34" x14ac:dyDescent="0.25">
      <c r="AH1410" s="1"/>
    </row>
    <row r="1411" spans="34:34" x14ac:dyDescent="0.25">
      <c r="AH1411" s="1"/>
    </row>
    <row r="1412" spans="34:34" x14ac:dyDescent="0.25">
      <c r="AH1412" s="1"/>
    </row>
    <row r="1413" spans="34:34" x14ac:dyDescent="0.25">
      <c r="AH1413" s="1"/>
    </row>
    <row r="1414" spans="34:34" x14ac:dyDescent="0.25">
      <c r="AH1414" s="1"/>
    </row>
    <row r="1415" spans="34:34" x14ac:dyDescent="0.25">
      <c r="AH1415" s="1"/>
    </row>
    <row r="1416" spans="34:34" x14ac:dyDescent="0.25">
      <c r="AH1416" s="1"/>
    </row>
    <row r="1417" spans="34:34" x14ac:dyDescent="0.25">
      <c r="AH1417" s="1"/>
    </row>
    <row r="1418" spans="34:34" x14ac:dyDescent="0.25">
      <c r="AH1418" s="1"/>
    </row>
    <row r="1419" spans="34:34" x14ac:dyDescent="0.25">
      <c r="AH1419" s="1"/>
    </row>
    <row r="1420" spans="34:34" x14ac:dyDescent="0.25">
      <c r="AH1420" s="1"/>
    </row>
    <row r="1421" spans="34:34" x14ac:dyDescent="0.25">
      <c r="AH1421" s="1"/>
    </row>
    <row r="1422" spans="34:34" x14ac:dyDescent="0.25">
      <c r="AH1422" s="1"/>
    </row>
    <row r="1423" spans="34:34" x14ac:dyDescent="0.25">
      <c r="AH1423" s="1"/>
    </row>
    <row r="1424" spans="34:34" x14ac:dyDescent="0.25">
      <c r="AH1424" s="1"/>
    </row>
    <row r="1425" spans="34:34" x14ac:dyDescent="0.25">
      <c r="AH1425" s="1"/>
    </row>
    <row r="1426" spans="34:34" x14ac:dyDescent="0.25">
      <c r="AH1426" s="1"/>
    </row>
    <row r="1427" spans="34:34" x14ac:dyDescent="0.25">
      <c r="AH1427" s="1"/>
    </row>
    <row r="1428" spans="34:34" x14ac:dyDescent="0.25">
      <c r="AH1428" s="1"/>
    </row>
    <row r="1429" spans="34:34" x14ac:dyDescent="0.25">
      <c r="AH1429" s="1"/>
    </row>
    <row r="1430" spans="34:34" x14ac:dyDescent="0.25">
      <c r="AH1430" s="1"/>
    </row>
    <row r="1431" spans="34:34" x14ac:dyDescent="0.25">
      <c r="AH1431" s="1"/>
    </row>
    <row r="1432" spans="34:34" x14ac:dyDescent="0.25">
      <c r="AH1432" s="1"/>
    </row>
    <row r="1433" spans="34:34" x14ac:dyDescent="0.25">
      <c r="AH1433" s="1"/>
    </row>
    <row r="1434" spans="34:34" x14ac:dyDescent="0.25">
      <c r="AH1434" s="1"/>
    </row>
    <row r="1435" spans="34:34" x14ac:dyDescent="0.25">
      <c r="AH1435" s="1"/>
    </row>
    <row r="1436" spans="34:34" x14ac:dyDescent="0.25">
      <c r="AH1436" s="1"/>
    </row>
    <row r="1437" spans="34:34" x14ac:dyDescent="0.25">
      <c r="AH1437" s="1"/>
    </row>
    <row r="1438" spans="34:34" x14ac:dyDescent="0.25">
      <c r="AH1438" s="1"/>
    </row>
    <row r="1439" spans="34:34" x14ac:dyDescent="0.25">
      <c r="AH1439" s="1"/>
    </row>
    <row r="1440" spans="34:34" x14ac:dyDescent="0.25">
      <c r="AH1440" s="1"/>
    </row>
    <row r="1441" spans="34:34" x14ac:dyDescent="0.25">
      <c r="AH1441" s="1"/>
    </row>
    <row r="1442" spans="34:34" x14ac:dyDescent="0.25">
      <c r="AH1442" s="1"/>
    </row>
    <row r="1443" spans="34:34" x14ac:dyDescent="0.25">
      <c r="AH1443" s="1"/>
    </row>
    <row r="1444" spans="34:34" x14ac:dyDescent="0.25">
      <c r="AH1444" s="1"/>
    </row>
    <row r="1445" spans="34:34" x14ac:dyDescent="0.25">
      <c r="AH1445" s="1"/>
    </row>
    <row r="1446" spans="34:34" x14ac:dyDescent="0.25">
      <c r="AH1446" s="1"/>
    </row>
    <row r="1447" spans="34:34" x14ac:dyDescent="0.25">
      <c r="AH1447" s="1"/>
    </row>
    <row r="1448" spans="34:34" x14ac:dyDescent="0.25">
      <c r="AH1448" s="1"/>
    </row>
    <row r="1449" spans="34:34" x14ac:dyDescent="0.25">
      <c r="AH1449" s="1"/>
    </row>
    <row r="1450" spans="34:34" x14ac:dyDescent="0.25">
      <c r="AH1450" s="1"/>
    </row>
    <row r="1451" spans="34:34" x14ac:dyDescent="0.25">
      <c r="AH1451" s="1"/>
    </row>
    <row r="1452" spans="34:34" x14ac:dyDescent="0.25">
      <c r="AH1452" s="1"/>
    </row>
    <row r="1453" spans="34:34" x14ac:dyDescent="0.25">
      <c r="AH1453" s="1"/>
    </row>
    <row r="1454" spans="34:34" x14ac:dyDescent="0.25">
      <c r="AH1454" s="1"/>
    </row>
    <row r="1455" spans="34:34" x14ac:dyDescent="0.25">
      <c r="AH1455" s="1"/>
    </row>
    <row r="1456" spans="34:34" x14ac:dyDescent="0.25">
      <c r="AH1456" s="1"/>
    </row>
    <row r="1457" spans="34:34" x14ac:dyDescent="0.25">
      <c r="AH1457" s="1"/>
    </row>
    <row r="1458" spans="34:34" x14ac:dyDescent="0.25">
      <c r="AH1458" s="1"/>
    </row>
    <row r="1459" spans="34:34" x14ac:dyDescent="0.25">
      <c r="AH1459" s="1"/>
    </row>
    <row r="1460" spans="34:34" x14ac:dyDescent="0.25">
      <c r="AH1460" s="1"/>
    </row>
    <row r="1461" spans="34:34" x14ac:dyDescent="0.25">
      <c r="AH1461" s="1"/>
    </row>
    <row r="1462" spans="34:34" x14ac:dyDescent="0.25">
      <c r="AH1462" s="1"/>
    </row>
    <row r="1463" spans="34:34" x14ac:dyDescent="0.25">
      <c r="AH1463" s="1"/>
    </row>
    <row r="1464" spans="34:34" x14ac:dyDescent="0.25">
      <c r="AH1464" s="1"/>
    </row>
    <row r="1465" spans="34:34" x14ac:dyDescent="0.25">
      <c r="AH1465" s="1"/>
    </row>
    <row r="1466" spans="34:34" x14ac:dyDescent="0.25">
      <c r="AH1466" s="1"/>
    </row>
    <row r="1467" spans="34:34" x14ac:dyDescent="0.25">
      <c r="AH1467" s="1"/>
    </row>
    <row r="1468" spans="34:34" x14ac:dyDescent="0.25">
      <c r="AH1468" s="1"/>
    </row>
    <row r="1469" spans="34:34" x14ac:dyDescent="0.25">
      <c r="AH1469" s="1"/>
    </row>
    <row r="1470" spans="34:34" x14ac:dyDescent="0.25">
      <c r="AH1470" s="1"/>
    </row>
    <row r="1471" spans="34:34" x14ac:dyDescent="0.25">
      <c r="AH1471" s="1"/>
    </row>
    <row r="1472" spans="34:34" x14ac:dyDescent="0.25">
      <c r="AH1472" s="1"/>
    </row>
    <row r="1473" spans="34:34" x14ac:dyDescent="0.25">
      <c r="AH1473" s="1"/>
    </row>
    <row r="1474" spans="34:34" x14ac:dyDescent="0.25">
      <c r="AH1474" s="1"/>
    </row>
    <row r="1475" spans="34:34" x14ac:dyDescent="0.25">
      <c r="AH1475" s="1"/>
    </row>
    <row r="1476" spans="34:34" x14ac:dyDescent="0.25">
      <c r="AH1476" s="1"/>
    </row>
    <row r="1477" spans="34:34" x14ac:dyDescent="0.25">
      <c r="AH1477" s="1"/>
    </row>
    <row r="1478" spans="34:34" x14ac:dyDescent="0.25">
      <c r="AH1478" s="1"/>
    </row>
    <row r="1479" spans="34:34" x14ac:dyDescent="0.25">
      <c r="AH1479" s="1"/>
    </row>
    <row r="1480" spans="34:34" x14ac:dyDescent="0.25">
      <c r="AH1480" s="1"/>
    </row>
    <row r="1481" spans="34:34" x14ac:dyDescent="0.25">
      <c r="AH1481" s="1"/>
    </row>
    <row r="1482" spans="34:34" x14ac:dyDescent="0.25">
      <c r="AH1482" s="1"/>
    </row>
    <row r="1483" spans="34:34" x14ac:dyDescent="0.25">
      <c r="AH1483" s="1"/>
    </row>
    <row r="1484" spans="34:34" x14ac:dyDescent="0.25">
      <c r="AH1484" s="1"/>
    </row>
    <row r="1485" spans="34:34" x14ac:dyDescent="0.25">
      <c r="AH1485" s="1"/>
    </row>
    <row r="1486" spans="34:34" x14ac:dyDescent="0.25">
      <c r="AH1486" s="1"/>
    </row>
    <row r="1487" spans="34:34" x14ac:dyDescent="0.25">
      <c r="AH1487" s="1"/>
    </row>
    <row r="1488" spans="34:34" x14ac:dyDescent="0.25">
      <c r="AH1488" s="1"/>
    </row>
    <row r="1489" spans="34:34" x14ac:dyDescent="0.25">
      <c r="AH1489" s="1"/>
    </row>
    <row r="1490" spans="34:34" x14ac:dyDescent="0.25">
      <c r="AH1490" s="1"/>
    </row>
    <row r="1491" spans="34:34" x14ac:dyDescent="0.25">
      <c r="AH1491" s="1"/>
    </row>
    <row r="1492" spans="34:34" x14ac:dyDescent="0.25">
      <c r="AH1492" s="1"/>
    </row>
    <row r="1493" spans="34:34" x14ac:dyDescent="0.25">
      <c r="AH1493" s="1"/>
    </row>
    <row r="1494" spans="34:34" x14ac:dyDescent="0.25">
      <c r="AH1494" s="1"/>
    </row>
    <row r="1495" spans="34:34" x14ac:dyDescent="0.25">
      <c r="AH1495" s="1"/>
    </row>
    <row r="1496" spans="34:34" x14ac:dyDescent="0.25">
      <c r="AH1496" s="1"/>
    </row>
    <row r="1497" spans="34:34" x14ac:dyDescent="0.25">
      <c r="AH1497" s="1"/>
    </row>
    <row r="1498" spans="34:34" x14ac:dyDescent="0.25">
      <c r="AH1498" s="1"/>
    </row>
    <row r="1499" spans="34:34" x14ac:dyDescent="0.25">
      <c r="AH1499" s="1"/>
    </row>
    <row r="1500" spans="34:34" x14ac:dyDescent="0.25">
      <c r="AH1500" s="1"/>
    </row>
    <row r="1501" spans="34:34" x14ac:dyDescent="0.25">
      <c r="AH1501" s="1"/>
    </row>
    <row r="1502" spans="34:34" x14ac:dyDescent="0.25">
      <c r="AH1502" s="1"/>
    </row>
    <row r="1503" spans="34:34" x14ac:dyDescent="0.25">
      <c r="AH1503" s="1"/>
    </row>
    <row r="1504" spans="34:34" x14ac:dyDescent="0.25">
      <c r="AH1504" s="1"/>
    </row>
    <row r="1505" spans="34:34" x14ac:dyDescent="0.25">
      <c r="AH1505" s="1"/>
    </row>
    <row r="1506" spans="34:34" x14ac:dyDescent="0.25">
      <c r="AH1506" s="1"/>
    </row>
    <row r="1507" spans="34:34" x14ac:dyDescent="0.25">
      <c r="AH1507" s="1"/>
    </row>
    <row r="1508" spans="34:34" x14ac:dyDescent="0.25">
      <c r="AH1508" s="1"/>
    </row>
    <row r="1509" spans="34:34" x14ac:dyDescent="0.25">
      <c r="AH1509" s="1"/>
    </row>
    <row r="1510" spans="34:34" x14ac:dyDescent="0.25">
      <c r="AH1510" s="1"/>
    </row>
    <row r="1511" spans="34:34" x14ac:dyDescent="0.25">
      <c r="AH1511" s="1"/>
    </row>
    <row r="1512" spans="34:34" x14ac:dyDescent="0.25">
      <c r="AH1512" s="1"/>
    </row>
    <row r="1513" spans="34:34" x14ac:dyDescent="0.25">
      <c r="AH1513" s="1"/>
    </row>
    <row r="1514" spans="34:34" x14ac:dyDescent="0.25">
      <c r="AH1514" s="1"/>
    </row>
    <row r="1515" spans="34:34" x14ac:dyDescent="0.25">
      <c r="AH1515" s="1"/>
    </row>
    <row r="1516" spans="34:34" x14ac:dyDescent="0.25">
      <c r="AH1516" s="1"/>
    </row>
    <row r="1517" spans="34:34" x14ac:dyDescent="0.25">
      <c r="AH1517" s="1"/>
    </row>
    <row r="1518" spans="34:34" x14ac:dyDescent="0.25">
      <c r="AH1518" s="1"/>
    </row>
    <row r="1519" spans="34:34" x14ac:dyDescent="0.25">
      <c r="AH1519" s="1"/>
    </row>
    <row r="1520" spans="34:34" x14ac:dyDescent="0.25">
      <c r="AH1520" s="1"/>
    </row>
    <row r="1521" spans="34:34" x14ac:dyDescent="0.25">
      <c r="AH1521" s="1"/>
    </row>
    <row r="1522" spans="34:34" x14ac:dyDescent="0.25">
      <c r="AH1522" s="1"/>
    </row>
    <row r="1523" spans="34:34" x14ac:dyDescent="0.25">
      <c r="AH1523" s="1"/>
    </row>
    <row r="1524" spans="34:34" x14ac:dyDescent="0.25">
      <c r="AH1524" s="1"/>
    </row>
    <row r="1525" spans="34:34" x14ac:dyDescent="0.25">
      <c r="AH1525" s="1"/>
    </row>
    <row r="1526" spans="34:34" x14ac:dyDescent="0.25">
      <c r="AH1526" s="1"/>
    </row>
    <row r="1527" spans="34:34" x14ac:dyDescent="0.25">
      <c r="AH1527" s="1"/>
    </row>
    <row r="1528" spans="34:34" x14ac:dyDescent="0.25">
      <c r="AH1528" s="1"/>
    </row>
    <row r="1529" spans="34:34" x14ac:dyDescent="0.25">
      <c r="AH1529" s="1"/>
    </row>
    <row r="1530" spans="34:34" x14ac:dyDescent="0.25">
      <c r="AH1530" s="1"/>
    </row>
    <row r="1531" spans="34:34" x14ac:dyDescent="0.25">
      <c r="AH1531" s="1"/>
    </row>
    <row r="1532" spans="34:34" x14ac:dyDescent="0.25">
      <c r="AH1532" s="1"/>
    </row>
    <row r="1533" spans="34:34" x14ac:dyDescent="0.25">
      <c r="AH1533" s="1"/>
    </row>
    <row r="1534" spans="34:34" x14ac:dyDescent="0.25">
      <c r="AH1534" s="1"/>
    </row>
    <row r="1535" spans="34:34" x14ac:dyDescent="0.25">
      <c r="AH1535" s="1"/>
    </row>
    <row r="1536" spans="34:34" x14ac:dyDescent="0.25">
      <c r="AH1536" s="1"/>
    </row>
    <row r="1537" spans="34:34" x14ac:dyDescent="0.25">
      <c r="AH1537" s="1"/>
    </row>
    <row r="1538" spans="34:34" x14ac:dyDescent="0.25">
      <c r="AH1538" s="1"/>
    </row>
    <row r="1539" spans="34:34" x14ac:dyDescent="0.25">
      <c r="AH1539" s="1"/>
    </row>
    <row r="1540" spans="34:34" x14ac:dyDescent="0.25">
      <c r="AH1540" s="1"/>
    </row>
    <row r="1541" spans="34:34" x14ac:dyDescent="0.25">
      <c r="AH1541" s="1"/>
    </row>
    <row r="1542" spans="34:34" x14ac:dyDescent="0.25">
      <c r="AH1542" s="1"/>
    </row>
    <row r="1543" spans="34:34" x14ac:dyDescent="0.25">
      <c r="AH1543" s="1"/>
    </row>
    <row r="1544" spans="34:34" x14ac:dyDescent="0.25">
      <c r="AH1544" s="1"/>
    </row>
    <row r="1545" spans="34:34" x14ac:dyDescent="0.25">
      <c r="AH1545" s="1"/>
    </row>
    <row r="1546" spans="34:34" x14ac:dyDescent="0.25">
      <c r="AH1546" s="1"/>
    </row>
    <row r="1547" spans="34:34" x14ac:dyDescent="0.25">
      <c r="AH1547" s="1"/>
    </row>
    <row r="1548" spans="34:34" x14ac:dyDescent="0.25">
      <c r="AH1548" s="1"/>
    </row>
    <row r="1549" spans="34:34" x14ac:dyDescent="0.25">
      <c r="AH1549" s="1"/>
    </row>
    <row r="1550" spans="34:34" x14ac:dyDescent="0.25">
      <c r="AH1550" s="1"/>
    </row>
    <row r="1551" spans="34:34" x14ac:dyDescent="0.25">
      <c r="AH1551" s="1"/>
    </row>
    <row r="1552" spans="34:34" x14ac:dyDescent="0.25">
      <c r="AH1552" s="1"/>
    </row>
    <row r="1553" spans="34:34" x14ac:dyDescent="0.25">
      <c r="AH1553" s="1"/>
    </row>
    <row r="1554" spans="34:34" x14ac:dyDescent="0.25">
      <c r="AH1554" s="1"/>
    </row>
    <row r="1555" spans="34:34" x14ac:dyDescent="0.25">
      <c r="AH1555" s="1"/>
    </row>
    <row r="1556" spans="34:34" x14ac:dyDescent="0.25">
      <c r="AH1556" s="1"/>
    </row>
    <row r="1557" spans="34:34" x14ac:dyDescent="0.25">
      <c r="AH1557" s="1"/>
    </row>
    <row r="1558" spans="34:34" x14ac:dyDescent="0.25">
      <c r="AH1558" s="1"/>
    </row>
    <row r="1559" spans="34:34" x14ac:dyDescent="0.25">
      <c r="AH1559" s="1"/>
    </row>
    <row r="1560" spans="34:34" x14ac:dyDescent="0.25">
      <c r="AH1560" s="1"/>
    </row>
    <row r="1561" spans="34:34" x14ac:dyDescent="0.25">
      <c r="AH1561" s="1"/>
    </row>
    <row r="1562" spans="34:34" x14ac:dyDescent="0.25">
      <c r="AH1562" s="1"/>
    </row>
    <row r="1563" spans="34:34" x14ac:dyDescent="0.25">
      <c r="AH1563" s="1"/>
    </row>
    <row r="1564" spans="34:34" x14ac:dyDescent="0.25">
      <c r="AH1564" s="1"/>
    </row>
    <row r="1565" spans="34:34" x14ac:dyDescent="0.25">
      <c r="AH1565" s="1"/>
    </row>
    <row r="1566" spans="34:34" x14ac:dyDescent="0.25">
      <c r="AH1566" s="1"/>
    </row>
    <row r="1567" spans="34:34" x14ac:dyDescent="0.25">
      <c r="AH1567" s="1"/>
    </row>
    <row r="1568" spans="34:34" x14ac:dyDescent="0.25">
      <c r="AH1568" s="1"/>
    </row>
    <row r="1569" spans="34:34" x14ac:dyDescent="0.25">
      <c r="AH1569" s="1"/>
    </row>
    <row r="1570" spans="34:34" x14ac:dyDescent="0.25">
      <c r="AH1570" s="1"/>
    </row>
    <row r="1571" spans="34:34" x14ac:dyDescent="0.25">
      <c r="AH1571" s="1"/>
    </row>
    <row r="1572" spans="34:34" x14ac:dyDescent="0.25">
      <c r="AH1572" s="1"/>
    </row>
    <row r="1573" spans="34:34" x14ac:dyDescent="0.25">
      <c r="AH1573" s="1"/>
    </row>
    <row r="1574" spans="34:34" x14ac:dyDescent="0.25">
      <c r="AH1574" s="1"/>
    </row>
    <row r="1575" spans="34:34" x14ac:dyDescent="0.25">
      <c r="AH1575" s="1"/>
    </row>
    <row r="1576" spans="34:34" x14ac:dyDescent="0.25">
      <c r="AH1576" s="1"/>
    </row>
    <row r="1577" spans="34:34" x14ac:dyDescent="0.25">
      <c r="AH1577" s="1"/>
    </row>
    <row r="1578" spans="34:34" x14ac:dyDescent="0.25">
      <c r="AH1578" s="1"/>
    </row>
    <row r="1579" spans="34:34" x14ac:dyDescent="0.25">
      <c r="AH1579" s="1"/>
    </row>
    <row r="1580" spans="34:34" x14ac:dyDescent="0.25">
      <c r="AH1580" s="1"/>
    </row>
    <row r="1581" spans="34:34" x14ac:dyDescent="0.25">
      <c r="AH1581" s="1"/>
    </row>
    <row r="1582" spans="34:34" x14ac:dyDescent="0.25">
      <c r="AH1582" s="1"/>
    </row>
    <row r="1583" spans="34:34" x14ac:dyDescent="0.25">
      <c r="AH1583" s="1"/>
    </row>
    <row r="1584" spans="34:34" x14ac:dyDescent="0.25">
      <c r="AH1584" s="1"/>
    </row>
    <row r="1585" spans="34:34" x14ac:dyDescent="0.25">
      <c r="AH1585" s="1"/>
    </row>
    <row r="1586" spans="34:34" x14ac:dyDescent="0.25">
      <c r="AH1586" s="1"/>
    </row>
    <row r="1587" spans="34:34" x14ac:dyDescent="0.25">
      <c r="AH1587" s="1"/>
    </row>
    <row r="1588" spans="34:34" x14ac:dyDescent="0.25">
      <c r="AH1588" s="1"/>
    </row>
    <row r="1589" spans="34:34" x14ac:dyDescent="0.25">
      <c r="AH1589" s="1"/>
    </row>
    <row r="1590" spans="34:34" x14ac:dyDescent="0.25">
      <c r="AH1590" s="1"/>
    </row>
    <row r="1591" spans="34:34" x14ac:dyDescent="0.25">
      <c r="AH1591" s="1"/>
    </row>
    <row r="1592" spans="34:34" x14ac:dyDescent="0.25">
      <c r="AH1592" s="1"/>
    </row>
    <row r="1593" spans="34:34" x14ac:dyDescent="0.25">
      <c r="AH1593" s="1"/>
    </row>
    <row r="1594" spans="34:34" x14ac:dyDescent="0.25">
      <c r="AH1594" s="1"/>
    </row>
    <row r="1595" spans="34:34" x14ac:dyDescent="0.25">
      <c r="AH1595" s="1"/>
    </row>
    <row r="1596" spans="34:34" x14ac:dyDescent="0.25">
      <c r="AH1596" s="1"/>
    </row>
    <row r="1597" spans="34:34" x14ac:dyDescent="0.25">
      <c r="AH1597" s="1"/>
    </row>
    <row r="1598" spans="34:34" x14ac:dyDescent="0.25">
      <c r="AH1598" s="1"/>
    </row>
    <row r="1599" spans="34:34" x14ac:dyDescent="0.25">
      <c r="AH1599" s="1"/>
    </row>
    <row r="1600" spans="34:34" x14ac:dyDescent="0.25">
      <c r="AH1600" s="1"/>
    </row>
    <row r="1601" spans="34:34" x14ac:dyDescent="0.25">
      <c r="AH1601" s="1"/>
    </row>
    <row r="1602" spans="34:34" x14ac:dyDescent="0.25">
      <c r="AH1602" s="1"/>
    </row>
    <row r="1603" spans="34:34" x14ac:dyDescent="0.25">
      <c r="AH1603" s="1"/>
    </row>
    <row r="1604" spans="34:34" x14ac:dyDescent="0.25">
      <c r="AH1604" s="1"/>
    </row>
    <row r="1605" spans="34:34" x14ac:dyDescent="0.25">
      <c r="AH1605" s="1"/>
    </row>
    <row r="1606" spans="34:34" x14ac:dyDescent="0.25">
      <c r="AH1606" s="1"/>
    </row>
    <row r="1607" spans="34:34" x14ac:dyDescent="0.25">
      <c r="AH1607" s="1"/>
    </row>
    <row r="1608" spans="34:34" x14ac:dyDescent="0.25">
      <c r="AH1608" s="1"/>
    </row>
    <row r="1609" spans="34:34" x14ac:dyDescent="0.25">
      <c r="AH1609" s="1"/>
    </row>
    <row r="1610" spans="34:34" x14ac:dyDescent="0.25">
      <c r="AH1610" s="1"/>
    </row>
    <row r="1611" spans="34:34" x14ac:dyDescent="0.25">
      <c r="AH1611" s="1"/>
    </row>
    <row r="1612" spans="34:34" x14ac:dyDescent="0.25">
      <c r="AH1612" s="1"/>
    </row>
    <row r="1613" spans="34:34" x14ac:dyDescent="0.25">
      <c r="AH1613" s="1"/>
    </row>
    <row r="1614" spans="34:34" x14ac:dyDescent="0.25">
      <c r="AH1614" s="1"/>
    </row>
    <row r="1615" spans="34:34" x14ac:dyDescent="0.25">
      <c r="AH1615" s="1"/>
    </row>
    <row r="1616" spans="34:34" x14ac:dyDescent="0.25">
      <c r="AH1616" s="1"/>
    </row>
    <row r="1617" spans="34:34" x14ac:dyDescent="0.25">
      <c r="AH1617" s="1"/>
    </row>
    <row r="1618" spans="34:34" x14ac:dyDescent="0.25">
      <c r="AH1618" s="1"/>
    </row>
    <row r="1619" spans="34:34" x14ac:dyDescent="0.25">
      <c r="AH1619" s="1"/>
    </row>
    <row r="1620" spans="34:34" x14ac:dyDescent="0.25">
      <c r="AH1620" s="1"/>
    </row>
    <row r="1621" spans="34:34" x14ac:dyDescent="0.25">
      <c r="AH1621" s="1"/>
    </row>
    <row r="1622" spans="34:34" x14ac:dyDescent="0.25">
      <c r="AH1622" s="1"/>
    </row>
    <row r="1623" spans="34:34" x14ac:dyDescent="0.25">
      <c r="AH1623" s="1"/>
    </row>
    <row r="1624" spans="34:34" x14ac:dyDescent="0.25">
      <c r="AH1624" s="1"/>
    </row>
    <row r="1625" spans="34:34" x14ac:dyDescent="0.25">
      <c r="AH1625" s="1"/>
    </row>
    <row r="1626" spans="34:34" x14ac:dyDescent="0.25">
      <c r="AH1626" s="1"/>
    </row>
    <row r="1627" spans="34:34" x14ac:dyDescent="0.25">
      <c r="AH1627" s="1"/>
    </row>
    <row r="1628" spans="34:34" x14ac:dyDescent="0.25">
      <c r="AH1628" s="1"/>
    </row>
    <row r="1629" spans="34:34" x14ac:dyDescent="0.25">
      <c r="AH1629" s="1"/>
    </row>
    <row r="1630" spans="34:34" x14ac:dyDescent="0.25">
      <c r="AH1630" s="1"/>
    </row>
    <row r="1631" spans="34:34" x14ac:dyDescent="0.25">
      <c r="AH1631" s="1"/>
    </row>
    <row r="1632" spans="34:34" x14ac:dyDescent="0.25">
      <c r="AH1632" s="1"/>
    </row>
    <row r="1633" spans="34:34" x14ac:dyDescent="0.25">
      <c r="AH1633" s="1"/>
    </row>
    <row r="1634" spans="34:34" x14ac:dyDescent="0.25">
      <c r="AH1634" s="1"/>
    </row>
    <row r="1635" spans="34:34" x14ac:dyDescent="0.25">
      <c r="AH1635" s="1"/>
    </row>
    <row r="1636" spans="34:34" x14ac:dyDescent="0.25">
      <c r="AH1636" s="1"/>
    </row>
    <row r="1637" spans="34:34" x14ac:dyDescent="0.25">
      <c r="AH1637" s="1"/>
    </row>
    <row r="1638" spans="34:34" x14ac:dyDescent="0.25">
      <c r="AH1638" s="1"/>
    </row>
    <row r="1639" spans="34:34" x14ac:dyDescent="0.25">
      <c r="AH1639" s="1"/>
    </row>
    <row r="1640" spans="34:34" x14ac:dyDescent="0.25">
      <c r="AH1640" s="1"/>
    </row>
    <row r="1641" spans="34:34" x14ac:dyDescent="0.25">
      <c r="AH1641" s="1"/>
    </row>
    <row r="1642" spans="34:34" x14ac:dyDescent="0.25">
      <c r="AH1642" s="1"/>
    </row>
    <row r="1643" spans="34:34" x14ac:dyDescent="0.25">
      <c r="AH1643" s="1"/>
    </row>
    <row r="1644" spans="34:34" x14ac:dyDescent="0.25">
      <c r="AH1644" s="1"/>
    </row>
    <row r="1645" spans="34:34" x14ac:dyDescent="0.25">
      <c r="AH1645" s="1"/>
    </row>
    <row r="1646" spans="34:34" x14ac:dyDescent="0.25">
      <c r="AH1646" s="1"/>
    </row>
    <row r="1647" spans="34:34" x14ac:dyDescent="0.25">
      <c r="AH1647" s="1"/>
    </row>
    <row r="1648" spans="34:34" x14ac:dyDescent="0.25">
      <c r="AH1648" s="1"/>
    </row>
    <row r="1649" spans="34:34" x14ac:dyDescent="0.25">
      <c r="AH1649" s="1"/>
    </row>
    <row r="1650" spans="34:34" x14ac:dyDescent="0.25">
      <c r="AH1650" s="1"/>
    </row>
    <row r="1651" spans="34:34" x14ac:dyDescent="0.25">
      <c r="AH1651" s="1"/>
    </row>
    <row r="1652" spans="34:34" x14ac:dyDescent="0.25">
      <c r="AH1652" s="1"/>
    </row>
    <row r="1653" spans="34:34" x14ac:dyDescent="0.25">
      <c r="AH1653" s="1"/>
    </row>
    <row r="1654" spans="34:34" x14ac:dyDescent="0.25">
      <c r="AH1654" s="1"/>
    </row>
    <row r="1655" spans="34:34" x14ac:dyDescent="0.25">
      <c r="AH1655" s="1"/>
    </row>
    <row r="1656" spans="34:34" x14ac:dyDescent="0.25">
      <c r="AH1656" s="1"/>
    </row>
    <row r="1657" spans="34:34" x14ac:dyDescent="0.25">
      <c r="AH1657" s="1"/>
    </row>
    <row r="1658" spans="34:34" x14ac:dyDescent="0.25">
      <c r="AH1658" s="1"/>
    </row>
    <row r="1659" spans="34:34" x14ac:dyDescent="0.25">
      <c r="AH1659" s="1"/>
    </row>
    <row r="1660" spans="34:34" x14ac:dyDescent="0.25">
      <c r="AH1660" s="1"/>
    </row>
    <row r="1661" spans="34:34" x14ac:dyDescent="0.25">
      <c r="AH1661" s="1"/>
    </row>
    <row r="1662" spans="34:34" x14ac:dyDescent="0.25">
      <c r="AH1662" s="1"/>
    </row>
    <row r="1663" spans="34:34" x14ac:dyDescent="0.25">
      <c r="AH1663" s="1"/>
    </row>
    <row r="1664" spans="34:34" x14ac:dyDescent="0.25">
      <c r="AH1664" s="1"/>
    </row>
    <row r="1665" spans="34:34" x14ac:dyDescent="0.25">
      <c r="AH1665" s="1"/>
    </row>
    <row r="1666" spans="34:34" x14ac:dyDescent="0.25">
      <c r="AH1666" s="1"/>
    </row>
    <row r="1667" spans="34:34" x14ac:dyDescent="0.25">
      <c r="AH1667" s="1"/>
    </row>
    <row r="1668" spans="34:34" x14ac:dyDescent="0.25">
      <c r="AH1668" s="1"/>
    </row>
    <row r="1669" spans="34:34" x14ac:dyDescent="0.25">
      <c r="AH1669" s="1"/>
    </row>
    <row r="1670" spans="34:34" x14ac:dyDescent="0.25">
      <c r="AH1670" s="1"/>
    </row>
    <row r="1671" spans="34:34" x14ac:dyDescent="0.25">
      <c r="AH1671" s="1"/>
    </row>
    <row r="1672" spans="34:34" x14ac:dyDescent="0.25">
      <c r="AH1672" s="1"/>
    </row>
    <row r="1673" spans="34:34" x14ac:dyDescent="0.25">
      <c r="AH1673" s="1"/>
    </row>
    <row r="1674" spans="34:34" x14ac:dyDescent="0.25">
      <c r="AH1674" s="1"/>
    </row>
    <row r="1675" spans="34:34" x14ac:dyDescent="0.25">
      <c r="AH1675" s="1"/>
    </row>
    <row r="1676" spans="34:34" x14ac:dyDescent="0.25">
      <c r="AH1676" s="1"/>
    </row>
    <row r="1677" spans="34:34" x14ac:dyDescent="0.25">
      <c r="AH1677" s="1"/>
    </row>
    <row r="1678" spans="34:34" x14ac:dyDescent="0.25">
      <c r="AH1678" s="1"/>
    </row>
    <row r="1679" spans="34:34" x14ac:dyDescent="0.25">
      <c r="AH1679" s="1"/>
    </row>
    <row r="1680" spans="34:34" x14ac:dyDescent="0.25">
      <c r="AH1680" s="1"/>
    </row>
    <row r="1681" spans="34:34" x14ac:dyDescent="0.25">
      <c r="AH1681" s="1"/>
    </row>
    <row r="1682" spans="34:34" x14ac:dyDescent="0.25">
      <c r="AH1682" s="1"/>
    </row>
    <row r="1683" spans="34:34" x14ac:dyDescent="0.25">
      <c r="AH1683" s="1"/>
    </row>
    <row r="1684" spans="34:34" x14ac:dyDescent="0.25">
      <c r="AH1684" s="1"/>
    </row>
    <row r="1685" spans="34:34" x14ac:dyDescent="0.25">
      <c r="AH1685" s="1"/>
    </row>
    <row r="1686" spans="34:34" x14ac:dyDescent="0.25">
      <c r="AH1686" s="1"/>
    </row>
    <row r="1687" spans="34:34" x14ac:dyDescent="0.25">
      <c r="AH1687" s="1"/>
    </row>
    <row r="1688" spans="34:34" x14ac:dyDescent="0.25">
      <c r="AH1688" s="1"/>
    </row>
    <row r="1689" spans="34:34" x14ac:dyDescent="0.25">
      <c r="AH1689" s="1"/>
    </row>
    <row r="1690" spans="34:34" x14ac:dyDescent="0.25">
      <c r="AH1690" s="1"/>
    </row>
    <row r="1691" spans="34:34" x14ac:dyDescent="0.25">
      <c r="AH1691" s="1"/>
    </row>
    <row r="1692" spans="34:34" x14ac:dyDescent="0.25">
      <c r="AH1692" s="1"/>
    </row>
    <row r="1693" spans="34:34" x14ac:dyDescent="0.25">
      <c r="AH1693" s="1"/>
    </row>
    <row r="1694" spans="34:34" x14ac:dyDescent="0.25">
      <c r="AH1694" s="1"/>
    </row>
    <row r="1695" spans="34:34" x14ac:dyDescent="0.25">
      <c r="AH1695" s="1"/>
    </row>
    <row r="1696" spans="34:34" x14ac:dyDescent="0.25">
      <c r="AH1696" s="1"/>
    </row>
    <row r="1697" spans="34:34" x14ac:dyDescent="0.25">
      <c r="AH1697" s="1"/>
    </row>
    <row r="1698" spans="34:34" x14ac:dyDescent="0.25">
      <c r="AH1698" s="1"/>
    </row>
    <row r="1699" spans="34:34" x14ac:dyDescent="0.25">
      <c r="AH1699" s="1"/>
    </row>
    <row r="1700" spans="34:34" x14ac:dyDescent="0.25">
      <c r="AH1700" s="1"/>
    </row>
    <row r="1701" spans="34:34" x14ac:dyDescent="0.25">
      <c r="AH1701" s="1"/>
    </row>
    <row r="1702" spans="34:34" x14ac:dyDescent="0.25">
      <c r="AH1702" s="1"/>
    </row>
    <row r="1703" spans="34:34" x14ac:dyDescent="0.25">
      <c r="AH1703" s="1"/>
    </row>
    <row r="1704" spans="34:34" x14ac:dyDescent="0.25">
      <c r="AH1704" s="1"/>
    </row>
    <row r="1705" spans="34:34" x14ac:dyDescent="0.25">
      <c r="AH1705" s="1"/>
    </row>
    <row r="1706" spans="34:34" x14ac:dyDescent="0.25">
      <c r="AH1706" s="1"/>
    </row>
    <row r="1707" spans="34:34" x14ac:dyDescent="0.25">
      <c r="AH1707" s="1"/>
    </row>
    <row r="1708" spans="34:34" x14ac:dyDescent="0.25">
      <c r="AH1708" s="1"/>
    </row>
    <row r="1709" spans="34:34" x14ac:dyDescent="0.25">
      <c r="AH1709" s="1"/>
    </row>
    <row r="1710" spans="34:34" x14ac:dyDescent="0.25">
      <c r="AH1710" s="1"/>
    </row>
    <row r="1711" spans="34:34" x14ac:dyDescent="0.25">
      <c r="AH1711" s="1"/>
    </row>
    <row r="1712" spans="34:34" x14ac:dyDescent="0.25">
      <c r="AH1712" s="1"/>
    </row>
    <row r="1713" spans="34:34" x14ac:dyDescent="0.25">
      <c r="AH1713" s="1"/>
    </row>
    <row r="1714" spans="34:34" x14ac:dyDescent="0.25">
      <c r="AH1714" s="1"/>
    </row>
    <row r="1715" spans="34:34" x14ac:dyDescent="0.25">
      <c r="AH1715" s="1"/>
    </row>
    <row r="1716" spans="34:34" x14ac:dyDescent="0.25">
      <c r="AH1716" s="1"/>
    </row>
    <row r="1717" spans="34:34" x14ac:dyDescent="0.25">
      <c r="AH1717" s="1"/>
    </row>
    <row r="1718" spans="34:34" x14ac:dyDescent="0.25">
      <c r="AH1718" s="1"/>
    </row>
    <row r="1719" spans="34:34" x14ac:dyDescent="0.25">
      <c r="AH1719" s="1"/>
    </row>
    <row r="1720" spans="34:34" x14ac:dyDescent="0.25">
      <c r="AH1720" s="1"/>
    </row>
    <row r="1721" spans="34:34" x14ac:dyDescent="0.25">
      <c r="AH1721" s="1"/>
    </row>
    <row r="1722" spans="34:34" x14ac:dyDescent="0.25">
      <c r="AH1722" s="1"/>
    </row>
    <row r="1723" spans="34:34" x14ac:dyDescent="0.25">
      <c r="AH1723" s="1"/>
    </row>
    <row r="1724" spans="34:34" x14ac:dyDescent="0.25">
      <c r="AH1724" s="1"/>
    </row>
    <row r="1725" spans="34:34" x14ac:dyDescent="0.25">
      <c r="AH1725" s="1"/>
    </row>
    <row r="1726" spans="34:34" x14ac:dyDescent="0.25">
      <c r="AH1726" s="1"/>
    </row>
    <row r="1727" spans="34:34" x14ac:dyDescent="0.25">
      <c r="AH1727" s="1"/>
    </row>
    <row r="1728" spans="34:34" x14ac:dyDescent="0.25">
      <c r="AH1728" s="1"/>
    </row>
    <row r="1729" spans="34:34" x14ac:dyDescent="0.25">
      <c r="AH1729" s="1"/>
    </row>
    <row r="1730" spans="34:34" x14ac:dyDescent="0.25">
      <c r="AH1730" s="1"/>
    </row>
    <row r="1731" spans="34:34" x14ac:dyDescent="0.25">
      <c r="AH1731" s="1"/>
    </row>
    <row r="1732" spans="34:34" x14ac:dyDescent="0.25">
      <c r="AH1732" s="1"/>
    </row>
    <row r="1733" spans="34:34" x14ac:dyDescent="0.25">
      <c r="AH1733" s="1"/>
    </row>
    <row r="1734" spans="34:34" x14ac:dyDescent="0.25">
      <c r="AH1734" s="1"/>
    </row>
    <row r="1735" spans="34:34" x14ac:dyDescent="0.25">
      <c r="AH1735" s="1"/>
    </row>
    <row r="1736" spans="34:34" x14ac:dyDescent="0.25">
      <c r="AH1736" s="1"/>
    </row>
    <row r="1737" spans="34:34" x14ac:dyDescent="0.25">
      <c r="AH1737" s="1"/>
    </row>
    <row r="1738" spans="34:34" x14ac:dyDescent="0.25">
      <c r="AH1738" s="1"/>
    </row>
    <row r="1739" spans="34:34" x14ac:dyDescent="0.25">
      <c r="AH1739" s="1"/>
    </row>
    <row r="1740" spans="34:34" x14ac:dyDescent="0.25">
      <c r="AH1740" s="1"/>
    </row>
    <row r="1741" spans="34:34" x14ac:dyDescent="0.25">
      <c r="AH1741" s="1"/>
    </row>
    <row r="1742" spans="34:34" x14ac:dyDescent="0.25">
      <c r="AH1742" s="1"/>
    </row>
    <row r="1743" spans="34:34" x14ac:dyDescent="0.25">
      <c r="AH1743" s="1"/>
    </row>
    <row r="1744" spans="34:34" x14ac:dyDescent="0.25">
      <c r="AH1744" s="1"/>
    </row>
    <row r="1745" spans="34:34" x14ac:dyDescent="0.25">
      <c r="AH1745" s="1"/>
    </row>
    <row r="1746" spans="34:34" x14ac:dyDescent="0.25">
      <c r="AH1746" s="1"/>
    </row>
    <row r="1747" spans="34:34" x14ac:dyDescent="0.25">
      <c r="AH1747" s="1"/>
    </row>
    <row r="1748" spans="34:34" x14ac:dyDescent="0.25">
      <c r="AH1748" s="1"/>
    </row>
    <row r="1749" spans="34:34" x14ac:dyDescent="0.25">
      <c r="AH1749" s="1"/>
    </row>
    <row r="1750" spans="34:34" x14ac:dyDescent="0.25">
      <c r="AH1750" s="1"/>
    </row>
    <row r="1751" spans="34:34" x14ac:dyDescent="0.25">
      <c r="AH1751" s="1"/>
    </row>
    <row r="1752" spans="34:34" x14ac:dyDescent="0.25">
      <c r="AH1752" s="1"/>
    </row>
    <row r="1753" spans="34:34" x14ac:dyDescent="0.25">
      <c r="AH1753" s="1"/>
    </row>
    <row r="1754" spans="34:34" x14ac:dyDescent="0.25">
      <c r="AH1754" s="1"/>
    </row>
    <row r="1755" spans="34:34" x14ac:dyDescent="0.25">
      <c r="AH1755" s="1"/>
    </row>
    <row r="1756" spans="34:34" x14ac:dyDescent="0.25">
      <c r="AH1756" s="1"/>
    </row>
    <row r="1757" spans="34:34" x14ac:dyDescent="0.25">
      <c r="AH1757" s="1"/>
    </row>
    <row r="1758" spans="34:34" x14ac:dyDescent="0.25">
      <c r="AH1758" s="1"/>
    </row>
    <row r="1759" spans="34:34" x14ac:dyDescent="0.25">
      <c r="AH1759" s="1"/>
    </row>
    <row r="1760" spans="34:34" x14ac:dyDescent="0.25">
      <c r="AH1760" s="1"/>
    </row>
    <row r="1761" spans="34:34" x14ac:dyDescent="0.25">
      <c r="AH1761" s="1"/>
    </row>
    <row r="1762" spans="34:34" x14ac:dyDescent="0.25">
      <c r="AH1762" s="1"/>
    </row>
    <row r="1763" spans="34:34" x14ac:dyDescent="0.25">
      <c r="AH1763" s="1"/>
    </row>
    <row r="1764" spans="34:34" x14ac:dyDescent="0.25">
      <c r="AH1764" s="1"/>
    </row>
    <row r="1765" spans="34:34" x14ac:dyDescent="0.25">
      <c r="AH1765" s="1"/>
    </row>
    <row r="1766" spans="34:34" x14ac:dyDescent="0.25">
      <c r="AH1766" s="1"/>
    </row>
    <row r="1767" spans="34:34" x14ac:dyDescent="0.25">
      <c r="AH1767" s="1"/>
    </row>
    <row r="1768" spans="34:34" x14ac:dyDescent="0.25">
      <c r="AH1768" s="1"/>
    </row>
    <row r="1769" spans="34:34" x14ac:dyDescent="0.25">
      <c r="AH1769" s="1"/>
    </row>
    <row r="1770" spans="34:34" x14ac:dyDescent="0.25">
      <c r="AH1770" s="1"/>
    </row>
    <row r="1771" spans="34:34" x14ac:dyDescent="0.25">
      <c r="AH1771" s="1"/>
    </row>
    <row r="1772" spans="34:34" x14ac:dyDescent="0.25">
      <c r="AH1772" s="1"/>
    </row>
    <row r="1773" spans="34:34" x14ac:dyDescent="0.25">
      <c r="AH1773" s="1"/>
    </row>
    <row r="1774" spans="34:34" x14ac:dyDescent="0.25">
      <c r="AH1774" s="1"/>
    </row>
    <row r="1775" spans="34:34" x14ac:dyDescent="0.25">
      <c r="AH1775" s="1"/>
    </row>
    <row r="1776" spans="34:34" x14ac:dyDescent="0.25">
      <c r="AH1776" s="1"/>
    </row>
    <row r="1777" spans="34:34" x14ac:dyDescent="0.25">
      <c r="AH1777" s="1"/>
    </row>
    <row r="1778" spans="34:34" x14ac:dyDescent="0.25">
      <c r="AH1778" s="1"/>
    </row>
    <row r="1779" spans="34:34" x14ac:dyDescent="0.25">
      <c r="AH1779" s="1"/>
    </row>
    <row r="1780" spans="34:34" x14ac:dyDescent="0.25">
      <c r="AH1780" s="1"/>
    </row>
    <row r="1781" spans="34:34" x14ac:dyDescent="0.25">
      <c r="AH1781" s="1"/>
    </row>
    <row r="1782" spans="34:34" x14ac:dyDescent="0.25">
      <c r="AH1782" s="1"/>
    </row>
    <row r="1783" spans="34:34" x14ac:dyDescent="0.25">
      <c r="AH1783" s="1"/>
    </row>
    <row r="1784" spans="34:34" x14ac:dyDescent="0.25">
      <c r="AH1784" s="1"/>
    </row>
    <row r="1785" spans="34:34" x14ac:dyDescent="0.25">
      <c r="AH1785" s="1"/>
    </row>
    <row r="1786" spans="34:34" x14ac:dyDescent="0.25">
      <c r="AH1786" s="1"/>
    </row>
    <row r="1787" spans="34:34" x14ac:dyDescent="0.25">
      <c r="AH1787" s="1"/>
    </row>
    <row r="1788" spans="34:34" x14ac:dyDescent="0.25">
      <c r="AH1788" s="1"/>
    </row>
    <row r="1789" spans="34:34" x14ac:dyDescent="0.25">
      <c r="AH1789" s="1"/>
    </row>
    <row r="1790" spans="34:34" x14ac:dyDescent="0.25">
      <c r="AH1790" s="1"/>
    </row>
    <row r="1791" spans="34:34" x14ac:dyDescent="0.25">
      <c r="AH1791" s="1"/>
    </row>
    <row r="1792" spans="34:34" x14ac:dyDescent="0.25">
      <c r="AH1792" s="1"/>
    </row>
    <row r="1793" spans="34:34" x14ac:dyDescent="0.25">
      <c r="AH1793" s="1"/>
    </row>
    <row r="1794" spans="34:34" x14ac:dyDescent="0.25">
      <c r="AH1794" s="1"/>
    </row>
    <row r="1795" spans="34:34" x14ac:dyDescent="0.25">
      <c r="AH1795" s="1"/>
    </row>
    <row r="1796" spans="34:34" x14ac:dyDescent="0.25">
      <c r="AH1796" s="1"/>
    </row>
    <row r="1797" spans="34:34" x14ac:dyDescent="0.25">
      <c r="AH1797" s="1"/>
    </row>
    <row r="1798" spans="34:34" x14ac:dyDescent="0.25">
      <c r="AH1798" s="1"/>
    </row>
    <row r="1799" spans="34:34" x14ac:dyDescent="0.25">
      <c r="AH1799" s="1"/>
    </row>
    <row r="1800" spans="34:34" x14ac:dyDescent="0.25">
      <c r="AH1800" s="1"/>
    </row>
    <row r="1801" spans="34:34" x14ac:dyDescent="0.25">
      <c r="AH1801" s="1"/>
    </row>
    <row r="1802" spans="34:34" x14ac:dyDescent="0.25">
      <c r="AH1802" s="1"/>
    </row>
    <row r="1803" spans="34:34" x14ac:dyDescent="0.25">
      <c r="AH1803" s="1"/>
    </row>
    <row r="1804" spans="34:34" x14ac:dyDescent="0.25">
      <c r="AH1804" s="1"/>
    </row>
    <row r="1805" spans="34:34" x14ac:dyDescent="0.25">
      <c r="AH1805" s="1"/>
    </row>
    <row r="1806" spans="34:34" x14ac:dyDescent="0.25">
      <c r="AH1806" s="1"/>
    </row>
    <row r="1807" spans="34:34" x14ac:dyDescent="0.25">
      <c r="AH1807" s="1"/>
    </row>
    <row r="1808" spans="34:34" x14ac:dyDescent="0.25">
      <c r="AH1808" s="1"/>
    </row>
    <row r="1809" spans="34:34" x14ac:dyDescent="0.25">
      <c r="AH1809" s="1"/>
    </row>
    <row r="1810" spans="34:34" x14ac:dyDescent="0.25">
      <c r="AH1810" s="1"/>
    </row>
    <row r="1811" spans="34:34" x14ac:dyDescent="0.25">
      <c r="AH1811" s="1"/>
    </row>
    <row r="1812" spans="34:34" x14ac:dyDescent="0.25">
      <c r="AH1812" s="1"/>
    </row>
    <row r="1813" spans="34:34" x14ac:dyDescent="0.25">
      <c r="AH1813" s="1"/>
    </row>
    <row r="1814" spans="34:34" x14ac:dyDescent="0.25">
      <c r="AH1814" s="1"/>
    </row>
    <row r="1815" spans="34:34" x14ac:dyDescent="0.25">
      <c r="AH1815" s="1"/>
    </row>
    <row r="1816" spans="34:34" x14ac:dyDescent="0.25">
      <c r="AH1816" s="1"/>
    </row>
    <row r="1817" spans="34:34" x14ac:dyDescent="0.25">
      <c r="AH1817" s="1"/>
    </row>
    <row r="1818" spans="34:34" x14ac:dyDescent="0.25">
      <c r="AH1818" s="1"/>
    </row>
    <row r="1819" spans="34:34" x14ac:dyDescent="0.25">
      <c r="AH1819" s="1"/>
    </row>
    <row r="1820" spans="34:34" x14ac:dyDescent="0.25">
      <c r="AH1820" s="1"/>
    </row>
    <row r="1821" spans="34:34" x14ac:dyDescent="0.25">
      <c r="AH1821" s="1"/>
    </row>
    <row r="1822" spans="34:34" x14ac:dyDescent="0.25">
      <c r="AH1822" s="1"/>
    </row>
    <row r="1823" spans="34:34" x14ac:dyDescent="0.25">
      <c r="AH1823" s="1"/>
    </row>
    <row r="1824" spans="34:34" x14ac:dyDescent="0.25">
      <c r="AH1824" s="1"/>
    </row>
    <row r="1825" spans="34:34" x14ac:dyDescent="0.25">
      <c r="AH1825" s="1"/>
    </row>
    <row r="1826" spans="34:34" x14ac:dyDescent="0.25">
      <c r="AH1826" s="1"/>
    </row>
    <row r="1827" spans="34:34" x14ac:dyDescent="0.25">
      <c r="AH1827" s="1"/>
    </row>
    <row r="1828" spans="34:34" x14ac:dyDescent="0.25">
      <c r="AH1828" s="1"/>
    </row>
    <row r="1829" spans="34:34" x14ac:dyDescent="0.25">
      <c r="AH1829" s="1"/>
    </row>
    <row r="1830" spans="34:34" x14ac:dyDescent="0.25">
      <c r="AH1830" s="1"/>
    </row>
    <row r="1831" spans="34:34" x14ac:dyDescent="0.25">
      <c r="AH1831" s="1"/>
    </row>
    <row r="1832" spans="34:34" x14ac:dyDescent="0.25">
      <c r="AH1832" s="1"/>
    </row>
    <row r="1833" spans="34:34" x14ac:dyDescent="0.25">
      <c r="AH1833" s="1"/>
    </row>
    <row r="1834" spans="34:34" x14ac:dyDescent="0.25">
      <c r="AH1834" s="1"/>
    </row>
    <row r="1835" spans="34:34" x14ac:dyDescent="0.25">
      <c r="AH1835" s="1"/>
    </row>
    <row r="1836" spans="34:34" x14ac:dyDescent="0.25">
      <c r="AH1836" s="1"/>
    </row>
    <row r="1837" spans="34:34" x14ac:dyDescent="0.25">
      <c r="AH1837" s="1"/>
    </row>
    <row r="1838" spans="34:34" x14ac:dyDescent="0.25">
      <c r="AH1838" s="1"/>
    </row>
    <row r="1839" spans="34:34" x14ac:dyDescent="0.25">
      <c r="AH1839" s="1"/>
    </row>
    <row r="1840" spans="34:34" x14ac:dyDescent="0.25">
      <c r="AH1840" s="1"/>
    </row>
    <row r="1841" spans="34:34" x14ac:dyDescent="0.25">
      <c r="AH1841" s="1"/>
    </row>
    <row r="1842" spans="34:34" x14ac:dyDescent="0.25">
      <c r="AH1842" s="1"/>
    </row>
    <row r="1843" spans="34:34" x14ac:dyDescent="0.25">
      <c r="AH1843" s="1"/>
    </row>
    <row r="1844" spans="34:34" x14ac:dyDescent="0.25">
      <c r="AH1844" s="1"/>
    </row>
    <row r="1845" spans="34:34" x14ac:dyDescent="0.25">
      <c r="AH1845" s="1"/>
    </row>
    <row r="1846" spans="34:34" x14ac:dyDescent="0.25">
      <c r="AH1846" s="1"/>
    </row>
    <row r="1847" spans="34:34" x14ac:dyDescent="0.25">
      <c r="AH1847" s="1"/>
    </row>
    <row r="1848" spans="34:34" x14ac:dyDescent="0.25">
      <c r="AH1848" s="1"/>
    </row>
    <row r="1849" spans="34:34" x14ac:dyDescent="0.25">
      <c r="AH1849" s="1"/>
    </row>
    <row r="1850" spans="34:34" x14ac:dyDescent="0.25">
      <c r="AH1850" s="1"/>
    </row>
    <row r="1851" spans="34:34" x14ac:dyDescent="0.25">
      <c r="AH1851" s="1"/>
    </row>
    <row r="1852" spans="34:34" x14ac:dyDescent="0.25">
      <c r="AH1852" s="1"/>
    </row>
    <row r="1853" spans="34:34" x14ac:dyDescent="0.25">
      <c r="AH1853" s="1"/>
    </row>
    <row r="1854" spans="34:34" x14ac:dyDescent="0.25">
      <c r="AH1854" s="1"/>
    </row>
    <row r="1855" spans="34:34" x14ac:dyDescent="0.25">
      <c r="AH1855" s="1"/>
    </row>
    <row r="1856" spans="34:34" x14ac:dyDescent="0.25">
      <c r="AH1856" s="1"/>
    </row>
    <row r="1857" spans="34:34" x14ac:dyDescent="0.25">
      <c r="AH1857" s="1"/>
    </row>
    <row r="1858" spans="34:34" x14ac:dyDescent="0.25">
      <c r="AH1858" s="1"/>
    </row>
    <row r="1859" spans="34:34" x14ac:dyDescent="0.25">
      <c r="AH1859" s="1"/>
    </row>
    <row r="1860" spans="34:34" x14ac:dyDescent="0.25">
      <c r="AH1860" s="1"/>
    </row>
    <row r="1861" spans="34:34" x14ac:dyDescent="0.25">
      <c r="AH1861" s="1"/>
    </row>
    <row r="1862" spans="34:34" x14ac:dyDescent="0.25">
      <c r="AH1862" s="1"/>
    </row>
    <row r="1863" spans="34:34" x14ac:dyDescent="0.25">
      <c r="AH1863" s="1"/>
    </row>
    <row r="1864" spans="34:34" x14ac:dyDescent="0.25">
      <c r="AH1864" s="1"/>
    </row>
    <row r="1865" spans="34:34" x14ac:dyDescent="0.25">
      <c r="AH1865" s="1"/>
    </row>
    <row r="1866" spans="34:34" x14ac:dyDescent="0.25">
      <c r="AH1866" s="1"/>
    </row>
    <row r="1867" spans="34:34" x14ac:dyDescent="0.25">
      <c r="AH1867" s="1"/>
    </row>
    <row r="1868" spans="34:34" x14ac:dyDescent="0.25">
      <c r="AH1868" s="1"/>
    </row>
    <row r="1869" spans="34:34" x14ac:dyDescent="0.25">
      <c r="AH1869" s="1"/>
    </row>
    <row r="1870" spans="34:34" x14ac:dyDescent="0.25">
      <c r="AH1870" s="1"/>
    </row>
    <row r="1871" spans="34:34" x14ac:dyDescent="0.25">
      <c r="AH1871" s="1"/>
    </row>
    <row r="1872" spans="34:34" x14ac:dyDescent="0.25">
      <c r="AH1872" s="1"/>
    </row>
    <row r="1873" spans="34:34" x14ac:dyDescent="0.25">
      <c r="AH1873" s="1"/>
    </row>
    <row r="1874" spans="34:34" x14ac:dyDescent="0.25">
      <c r="AH1874" s="1"/>
    </row>
    <row r="1875" spans="34:34" x14ac:dyDescent="0.25">
      <c r="AH1875" s="1"/>
    </row>
    <row r="1876" spans="34:34" x14ac:dyDescent="0.25">
      <c r="AH1876" s="1"/>
    </row>
    <row r="1877" spans="34:34" x14ac:dyDescent="0.25">
      <c r="AH1877" s="1"/>
    </row>
    <row r="1878" spans="34:34" x14ac:dyDescent="0.25">
      <c r="AH1878" s="1"/>
    </row>
    <row r="1879" spans="34:34" x14ac:dyDescent="0.25">
      <c r="AH1879" s="1"/>
    </row>
    <row r="1880" spans="34:34" x14ac:dyDescent="0.25">
      <c r="AH1880" s="1"/>
    </row>
    <row r="1881" spans="34:34" x14ac:dyDescent="0.25">
      <c r="AH1881" s="1"/>
    </row>
    <row r="1882" spans="34:34" x14ac:dyDescent="0.25">
      <c r="AH1882" s="1"/>
    </row>
    <row r="1883" spans="34:34" x14ac:dyDescent="0.25">
      <c r="AH1883" s="1"/>
    </row>
    <row r="1884" spans="34:34" x14ac:dyDescent="0.25">
      <c r="AH1884" s="1"/>
    </row>
    <row r="1885" spans="34:34" x14ac:dyDescent="0.25">
      <c r="AH1885" s="1"/>
    </row>
    <row r="1886" spans="34:34" x14ac:dyDescent="0.25">
      <c r="AH1886" s="1"/>
    </row>
    <row r="1887" spans="34:34" x14ac:dyDescent="0.25">
      <c r="AH1887" s="1"/>
    </row>
    <row r="1888" spans="34:34" x14ac:dyDescent="0.25">
      <c r="AH1888" s="1"/>
    </row>
    <row r="1889" spans="34:34" x14ac:dyDescent="0.25">
      <c r="AH1889" s="1"/>
    </row>
    <row r="1890" spans="34:34" x14ac:dyDescent="0.25">
      <c r="AH1890" s="1"/>
    </row>
    <row r="1891" spans="34:34" x14ac:dyDescent="0.25">
      <c r="AH1891" s="1"/>
    </row>
    <row r="1892" spans="34:34" x14ac:dyDescent="0.25">
      <c r="AH1892" s="1"/>
    </row>
    <row r="1893" spans="34:34" x14ac:dyDescent="0.25">
      <c r="AH1893" s="1"/>
    </row>
    <row r="1894" spans="34:34" x14ac:dyDescent="0.25">
      <c r="AH1894" s="1"/>
    </row>
    <row r="1895" spans="34:34" x14ac:dyDescent="0.25">
      <c r="AH1895" s="1"/>
    </row>
    <row r="1896" spans="34:34" x14ac:dyDescent="0.25">
      <c r="AH1896" s="1"/>
    </row>
    <row r="1897" spans="34:34" x14ac:dyDescent="0.25">
      <c r="AH1897" s="1"/>
    </row>
    <row r="1898" spans="34:34" x14ac:dyDescent="0.25">
      <c r="AH1898" s="1"/>
    </row>
    <row r="1899" spans="34:34" x14ac:dyDescent="0.25">
      <c r="AH1899" s="1"/>
    </row>
    <row r="1900" spans="34:34" x14ac:dyDescent="0.25">
      <c r="AH1900" s="1"/>
    </row>
    <row r="1901" spans="34:34" x14ac:dyDescent="0.25">
      <c r="AH1901" s="1"/>
    </row>
    <row r="1902" spans="34:34" x14ac:dyDescent="0.25">
      <c r="AH1902" s="1"/>
    </row>
    <row r="1903" spans="34:34" x14ac:dyDescent="0.25">
      <c r="AH1903" s="1"/>
    </row>
    <row r="1904" spans="34:34" x14ac:dyDescent="0.25">
      <c r="AH1904" s="1"/>
    </row>
    <row r="1905" spans="34:34" x14ac:dyDescent="0.25">
      <c r="AH1905" s="1"/>
    </row>
    <row r="1906" spans="34:34" x14ac:dyDescent="0.25">
      <c r="AH1906" s="1"/>
    </row>
    <row r="1907" spans="34:34" x14ac:dyDescent="0.25">
      <c r="AH1907" s="1"/>
    </row>
    <row r="1908" spans="34:34" x14ac:dyDescent="0.25">
      <c r="AH1908" s="1"/>
    </row>
    <row r="1909" spans="34:34" x14ac:dyDescent="0.25">
      <c r="AH1909" s="1"/>
    </row>
    <row r="1910" spans="34:34" x14ac:dyDescent="0.25">
      <c r="AH1910" s="1"/>
    </row>
    <row r="1911" spans="34:34" x14ac:dyDescent="0.25">
      <c r="AH1911" s="1"/>
    </row>
    <row r="1912" spans="34:34" x14ac:dyDescent="0.25">
      <c r="AH1912" s="1"/>
    </row>
    <row r="1913" spans="34:34" x14ac:dyDescent="0.25">
      <c r="AH1913" s="1"/>
    </row>
    <row r="1914" spans="34:34" x14ac:dyDescent="0.25">
      <c r="AH1914" s="1"/>
    </row>
    <row r="1915" spans="34:34" x14ac:dyDescent="0.25">
      <c r="AH1915" s="1"/>
    </row>
    <row r="1916" spans="34:34" x14ac:dyDescent="0.25">
      <c r="AH1916" s="1"/>
    </row>
    <row r="1917" spans="34:34" x14ac:dyDescent="0.25">
      <c r="AH1917" s="1"/>
    </row>
    <row r="1918" spans="34:34" x14ac:dyDescent="0.25">
      <c r="AH1918" s="1"/>
    </row>
    <row r="1919" spans="34:34" x14ac:dyDescent="0.25">
      <c r="AH1919" s="1"/>
    </row>
    <row r="1920" spans="34:34" x14ac:dyDescent="0.25">
      <c r="AH1920" s="1"/>
    </row>
    <row r="1921" spans="34:34" x14ac:dyDescent="0.25">
      <c r="AH1921" s="1"/>
    </row>
    <row r="1922" spans="34:34" x14ac:dyDescent="0.25">
      <c r="AH1922" s="1"/>
    </row>
    <row r="1923" spans="34:34" x14ac:dyDescent="0.25">
      <c r="AH1923" s="1"/>
    </row>
    <row r="1924" spans="34:34" x14ac:dyDescent="0.25">
      <c r="AH1924" s="1"/>
    </row>
    <row r="1925" spans="34:34" x14ac:dyDescent="0.25">
      <c r="AH1925" s="1"/>
    </row>
    <row r="1926" spans="34:34" x14ac:dyDescent="0.25">
      <c r="AH1926" s="1"/>
    </row>
    <row r="1927" spans="34:34" x14ac:dyDescent="0.25">
      <c r="AH1927" s="1"/>
    </row>
    <row r="1928" spans="34:34" x14ac:dyDescent="0.25">
      <c r="AH1928" s="1"/>
    </row>
    <row r="1929" spans="34:34" x14ac:dyDescent="0.25">
      <c r="AH1929" s="1"/>
    </row>
    <row r="1930" spans="34:34" x14ac:dyDescent="0.25">
      <c r="AH1930" s="1"/>
    </row>
    <row r="1931" spans="34:34" x14ac:dyDescent="0.25">
      <c r="AH1931" s="1"/>
    </row>
    <row r="1932" spans="34:34" x14ac:dyDescent="0.25">
      <c r="AH1932" s="1"/>
    </row>
    <row r="1933" spans="34:34" x14ac:dyDescent="0.25">
      <c r="AH1933" s="1"/>
    </row>
    <row r="1934" spans="34:34" x14ac:dyDescent="0.25">
      <c r="AH1934" s="1"/>
    </row>
    <row r="1935" spans="34:34" x14ac:dyDescent="0.25">
      <c r="AH1935" s="1"/>
    </row>
    <row r="1936" spans="34:34" x14ac:dyDescent="0.25">
      <c r="AH1936" s="1"/>
    </row>
    <row r="1937" spans="34:34" x14ac:dyDescent="0.25">
      <c r="AH1937" s="1"/>
    </row>
    <row r="1938" spans="34:34" x14ac:dyDescent="0.25">
      <c r="AH1938" s="1"/>
    </row>
    <row r="1939" spans="34:34" x14ac:dyDescent="0.25">
      <c r="AH1939" s="1"/>
    </row>
    <row r="1940" spans="34:34" x14ac:dyDescent="0.25">
      <c r="AH1940" s="1"/>
    </row>
    <row r="1941" spans="34:34" x14ac:dyDescent="0.25">
      <c r="AH1941" s="1"/>
    </row>
    <row r="1942" spans="34:34" x14ac:dyDescent="0.25">
      <c r="AH1942" s="1"/>
    </row>
    <row r="1943" spans="34:34" x14ac:dyDescent="0.25">
      <c r="AH1943" s="1"/>
    </row>
    <row r="1944" spans="34:34" x14ac:dyDescent="0.25">
      <c r="AH1944" s="1"/>
    </row>
    <row r="1945" spans="34:34" x14ac:dyDescent="0.25">
      <c r="AH1945" s="1"/>
    </row>
    <row r="1946" spans="34:34" x14ac:dyDescent="0.25">
      <c r="AH1946" s="1"/>
    </row>
    <row r="1947" spans="34:34" x14ac:dyDescent="0.25">
      <c r="AH1947" s="1"/>
    </row>
    <row r="1948" spans="34:34" x14ac:dyDescent="0.25">
      <c r="AH1948" s="1"/>
    </row>
    <row r="1949" spans="34:34" x14ac:dyDescent="0.25">
      <c r="AH1949" s="1"/>
    </row>
    <row r="1950" spans="34:34" x14ac:dyDescent="0.25">
      <c r="AH1950" s="1"/>
    </row>
    <row r="1951" spans="34:34" x14ac:dyDescent="0.25">
      <c r="AH1951" s="1"/>
    </row>
    <row r="1952" spans="34:34" x14ac:dyDescent="0.25">
      <c r="AH1952" s="1"/>
    </row>
    <row r="1953" spans="34:34" x14ac:dyDescent="0.25">
      <c r="AH1953" s="1"/>
    </row>
    <row r="1954" spans="34:34" x14ac:dyDescent="0.25">
      <c r="AH1954" s="1"/>
    </row>
    <row r="1955" spans="34:34" x14ac:dyDescent="0.25">
      <c r="AH1955" s="1"/>
    </row>
    <row r="1956" spans="34:34" x14ac:dyDescent="0.25">
      <c r="AH1956" s="1"/>
    </row>
    <row r="1957" spans="34:34" x14ac:dyDescent="0.25">
      <c r="AH1957" s="1"/>
    </row>
    <row r="1958" spans="34:34" x14ac:dyDescent="0.25">
      <c r="AH1958" s="1"/>
    </row>
    <row r="1959" spans="34:34" x14ac:dyDescent="0.25">
      <c r="AH1959" s="1"/>
    </row>
    <row r="1960" spans="34:34" x14ac:dyDescent="0.25">
      <c r="AH1960" s="1"/>
    </row>
    <row r="1961" spans="34:34" x14ac:dyDescent="0.25">
      <c r="AH1961" s="1"/>
    </row>
    <row r="1962" spans="34:34" x14ac:dyDescent="0.25">
      <c r="AH1962" s="1"/>
    </row>
    <row r="1963" spans="34:34" x14ac:dyDescent="0.25">
      <c r="AH1963" s="1"/>
    </row>
    <row r="1964" spans="34:34" x14ac:dyDescent="0.25">
      <c r="AH1964" s="1"/>
    </row>
    <row r="1965" spans="34:34" x14ac:dyDescent="0.25">
      <c r="AH1965" s="1"/>
    </row>
    <row r="1966" spans="34:34" x14ac:dyDescent="0.25">
      <c r="AH1966" s="1"/>
    </row>
    <row r="1967" spans="34:34" x14ac:dyDescent="0.25">
      <c r="AH1967" s="1"/>
    </row>
    <row r="1968" spans="34:34" x14ac:dyDescent="0.25">
      <c r="AH1968" s="1"/>
    </row>
    <row r="1969" spans="34:34" x14ac:dyDescent="0.25">
      <c r="AH1969" s="1"/>
    </row>
    <row r="1970" spans="34:34" x14ac:dyDescent="0.25">
      <c r="AH1970" s="1"/>
    </row>
    <row r="1971" spans="34:34" x14ac:dyDescent="0.25">
      <c r="AH1971" s="1"/>
    </row>
    <row r="1972" spans="34:34" x14ac:dyDescent="0.25">
      <c r="AH1972" s="1"/>
    </row>
    <row r="1973" spans="34:34" x14ac:dyDescent="0.25">
      <c r="AH1973" s="1"/>
    </row>
    <row r="1974" spans="34:34" x14ac:dyDescent="0.25">
      <c r="AH1974" s="1"/>
    </row>
    <row r="1975" spans="34:34" x14ac:dyDescent="0.25">
      <c r="AH1975" s="1"/>
    </row>
    <row r="1976" spans="34:34" x14ac:dyDescent="0.25">
      <c r="AH1976" s="1"/>
    </row>
    <row r="1977" spans="34:34" x14ac:dyDescent="0.25">
      <c r="AH1977" s="1"/>
    </row>
    <row r="1978" spans="34:34" x14ac:dyDescent="0.25">
      <c r="AH1978" s="1"/>
    </row>
    <row r="1979" spans="34:34" x14ac:dyDescent="0.25">
      <c r="AH1979" s="1"/>
    </row>
    <row r="1980" spans="34:34" x14ac:dyDescent="0.25">
      <c r="AH1980" s="1"/>
    </row>
    <row r="1981" spans="34:34" x14ac:dyDescent="0.25">
      <c r="AH1981" s="1"/>
    </row>
    <row r="1982" spans="34:34" x14ac:dyDescent="0.25">
      <c r="AH1982" s="1"/>
    </row>
    <row r="1983" spans="34:34" x14ac:dyDescent="0.25">
      <c r="AH1983" s="1"/>
    </row>
    <row r="1984" spans="34:34" x14ac:dyDescent="0.25">
      <c r="AH1984" s="1"/>
    </row>
    <row r="1985" spans="34:34" x14ac:dyDescent="0.25">
      <c r="AH1985" s="1"/>
    </row>
    <row r="1986" spans="34:34" x14ac:dyDescent="0.25">
      <c r="AH1986" s="1"/>
    </row>
    <row r="1987" spans="34:34" x14ac:dyDescent="0.25">
      <c r="AH1987" s="1"/>
    </row>
    <row r="1988" spans="34:34" x14ac:dyDescent="0.25">
      <c r="AH1988" s="1"/>
    </row>
    <row r="1989" spans="34:34" x14ac:dyDescent="0.25">
      <c r="AH1989" s="1"/>
    </row>
    <row r="1990" spans="34:34" x14ac:dyDescent="0.25">
      <c r="AH1990" s="1"/>
    </row>
    <row r="1991" spans="34:34" x14ac:dyDescent="0.25">
      <c r="AH1991" s="1"/>
    </row>
    <row r="1992" spans="34:34" x14ac:dyDescent="0.25">
      <c r="AH1992" s="1"/>
    </row>
    <row r="1993" spans="34:34" x14ac:dyDescent="0.25">
      <c r="AH1993" s="1"/>
    </row>
    <row r="1994" spans="34:34" x14ac:dyDescent="0.25">
      <c r="AH1994" s="1"/>
    </row>
    <row r="1995" spans="34:34" x14ac:dyDescent="0.25">
      <c r="AH1995" s="1"/>
    </row>
    <row r="1996" spans="34:34" x14ac:dyDescent="0.25">
      <c r="AH1996" s="1"/>
    </row>
    <row r="1997" spans="34:34" x14ac:dyDescent="0.25">
      <c r="AH1997" s="1"/>
    </row>
    <row r="1998" spans="34:34" x14ac:dyDescent="0.25">
      <c r="AH1998" s="1"/>
    </row>
    <row r="1999" spans="34:34" x14ac:dyDescent="0.25">
      <c r="AH1999" s="1"/>
    </row>
    <row r="2000" spans="34:34" x14ac:dyDescent="0.25">
      <c r="AH2000" s="1"/>
    </row>
    <row r="2001" spans="34:34" x14ac:dyDescent="0.25">
      <c r="AH2001" s="1"/>
    </row>
    <row r="2002" spans="34:34" x14ac:dyDescent="0.25">
      <c r="AH2002" s="1"/>
    </row>
    <row r="2003" spans="34:34" x14ac:dyDescent="0.25">
      <c r="AH2003" s="1"/>
    </row>
    <row r="2004" spans="34:34" x14ac:dyDescent="0.25">
      <c r="AH2004" s="1"/>
    </row>
    <row r="2005" spans="34:34" x14ac:dyDescent="0.25">
      <c r="AH2005" s="1"/>
    </row>
    <row r="2006" spans="34:34" x14ac:dyDescent="0.25">
      <c r="AH2006" s="1"/>
    </row>
    <row r="2007" spans="34:34" x14ac:dyDescent="0.25">
      <c r="AH2007" s="1"/>
    </row>
    <row r="2008" spans="34:34" x14ac:dyDescent="0.25">
      <c r="AH2008" s="1"/>
    </row>
    <row r="2009" spans="34:34" x14ac:dyDescent="0.25">
      <c r="AH2009" s="1"/>
    </row>
    <row r="2010" spans="34:34" x14ac:dyDescent="0.25">
      <c r="AH2010" s="1"/>
    </row>
    <row r="2011" spans="34:34" x14ac:dyDescent="0.25">
      <c r="AH2011" s="1"/>
    </row>
    <row r="2012" spans="34:34" x14ac:dyDescent="0.25">
      <c r="AH2012" s="1"/>
    </row>
    <row r="2013" spans="34:34" x14ac:dyDescent="0.25">
      <c r="AH2013" s="1"/>
    </row>
    <row r="2014" spans="34:34" x14ac:dyDescent="0.25">
      <c r="AH2014" s="1"/>
    </row>
    <row r="2015" spans="34:34" x14ac:dyDescent="0.25">
      <c r="AH2015" s="1"/>
    </row>
    <row r="2016" spans="34:34" x14ac:dyDescent="0.25">
      <c r="AH2016" s="1"/>
    </row>
    <row r="2017" spans="34:34" x14ac:dyDescent="0.25">
      <c r="AH2017" s="1"/>
    </row>
    <row r="2018" spans="34:34" x14ac:dyDescent="0.25">
      <c r="AH2018" s="1"/>
    </row>
    <row r="2019" spans="34:34" x14ac:dyDescent="0.25">
      <c r="AH2019" s="1"/>
    </row>
    <row r="2020" spans="34:34" x14ac:dyDescent="0.25">
      <c r="AH2020" s="1"/>
    </row>
    <row r="2021" spans="34:34" x14ac:dyDescent="0.25">
      <c r="AH2021" s="1"/>
    </row>
    <row r="2022" spans="34:34" x14ac:dyDescent="0.25">
      <c r="AH2022" s="1"/>
    </row>
    <row r="2023" spans="34:34" x14ac:dyDescent="0.25">
      <c r="AH2023" s="1"/>
    </row>
    <row r="2024" spans="34:34" x14ac:dyDescent="0.25">
      <c r="AH2024" s="1"/>
    </row>
    <row r="2025" spans="34:34" x14ac:dyDescent="0.25">
      <c r="AH2025" s="1"/>
    </row>
    <row r="2026" spans="34:34" x14ac:dyDescent="0.25">
      <c r="AH2026" s="1"/>
    </row>
    <row r="2027" spans="34:34" x14ac:dyDescent="0.25">
      <c r="AH2027" s="1"/>
    </row>
    <row r="2028" spans="34:34" x14ac:dyDescent="0.25">
      <c r="AH2028" s="1"/>
    </row>
    <row r="2029" spans="34:34" x14ac:dyDescent="0.25">
      <c r="AH2029" s="1"/>
    </row>
    <row r="2030" spans="34:34" x14ac:dyDescent="0.25">
      <c r="AH2030" s="1"/>
    </row>
    <row r="2031" spans="34:34" x14ac:dyDescent="0.25">
      <c r="AH2031" s="1"/>
    </row>
    <row r="2032" spans="34:34" x14ac:dyDescent="0.25">
      <c r="AH2032" s="1"/>
    </row>
    <row r="2033" spans="34:34" x14ac:dyDescent="0.25">
      <c r="AH2033" s="1"/>
    </row>
    <row r="2034" spans="34:34" x14ac:dyDescent="0.25">
      <c r="AH2034" s="1"/>
    </row>
    <row r="2035" spans="34:34" x14ac:dyDescent="0.25">
      <c r="AH2035" s="1"/>
    </row>
    <row r="2036" spans="34:34" x14ac:dyDescent="0.25">
      <c r="AH2036" s="1"/>
    </row>
    <row r="2037" spans="34:34" x14ac:dyDescent="0.25">
      <c r="AH2037" s="1"/>
    </row>
    <row r="2038" spans="34:34" x14ac:dyDescent="0.25">
      <c r="AH2038" s="1"/>
    </row>
    <row r="2039" spans="34:34" x14ac:dyDescent="0.25">
      <c r="AH2039" s="1"/>
    </row>
    <row r="2040" spans="34:34" x14ac:dyDescent="0.25">
      <c r="AH2040" s="1"/>
    </row>
    <row r="2041" spans="34:34" x14ac:dyDescent="0.25">
      <c r="AH2041" s="1"/>
    </row>
    <row r="2042" spans="34:34" x14ac:dyDescent="0.25">
      <c r="AH2042" s="1"/>
    </row>
    <row r="2043" spans="34:34" x14ac:dyDescent="0.25">
      <c r="AH2043" s="1"/>
    </row>
    <row r="2044" spans="34:34" x14ac:dyDescent="0.25">
      <c r="AH2044" s="1"/>
    </row>
    <row r="2045" spans="34:34" x14ac:dyDescent="0.25">
      <c r="AH2045" s="1"/>
    </row>
    <row r="2046" spans="34:34" x14ac:dyDescent="0.25">
      <c r="AH2046" s="1"/>
    </row>
    <row r="2047" spans="34:34" x14ac:dyDescent="0.25">
      <c r="AH2047" s="1"/>
    </row>
    <row r="2048" spans="34:34" x14ac:dyDescent="0.25">
      <c r="AH2048" s="1"/>
    </row>
    <row r="2049" spans="34:34" x14ac:dyDescent="0.25">
      <c r="AH2049" s="1"/>
    </row>
    <row r="2050" spans="34:34" x14ac:dyDescent="0.25">
      <c r="AH2050" s="1"/>
    </row>
    <row r="2051" spans="34:34" x14ac:dyDescent="0.25">
      <c r="AH2051" s="1"/>
    </row>
    <row r="2052" spans="34:34" x14ac:dyDescent="0.25">
      <c r="AH2052" s="1"/>
    </row>
    <row r="2053" spans="34:34" x14ac:dyDescent="0.25">
      <c r="AH2053" s="1"/>
    </row>
    <row r="2054" spans="34:34" x14ac:dyDescent="0.25">
      <c r="AH2054" s="1"/>
    </row>
    <row r="2055" spans="34:34" x14ac:dyDescent="0.25">
      <c r="AH2055" s="1"/>
    </row>
    <row r="2056" spans="34:34" x14ac:dyDescent="0.25">
      <c r="AH2056" s="1"/>
    </row>
    <row r="2057" spans="34:34" x14ac:dyDescent="0.25">
      <c r="AH2057" s="1"/>
    </row>
    <row r="2058" spans="34:34" x14ac:dyDescent="0.25">
      <c r="AH2058" s="1"/>
    </row>
    <row r="2059" spans="34:34" x14ac:dyDescent="0.25">
      <c r="AH2059" s="1"/>
    </row>
    <row r="2060" spans="34:34" x14ac:dyDescent="0.25">
      <c r="AH2060" s="1"/>
    </row>
    <row r="2061" spans="34:34" x14ac:dyDescent="0.25">
      <c r="AH2061" s="1"/>
    </row>
    <row r="2062" spans="34:34" x14ac:dyDescent="0.25">
      <c r="AH2062" s="1"/>
    </row>
    <row r="2063" spans="34:34" x14ac:dyDescent="0.25">
      <c r="AH2063" s="1"/>
    </row>
    <row r="2064" spans="34:34" x14ac:dyDescent="0.25">
      <c r="AH2064" s="1"/>
    </row>
    <row r="2065" spans="34:34" x14ac:dyDescent="0.25">
      <c r="AH2065" s="1"/>
    </row>
    <row r="2066" spans="34:34" x14ac:dyDescent="0.25">
      <c r="AH2066" s="1"/>
    </row>
    <row r="2067" spans="34:34" x14ac:dyDescent="0.25">
      <c r="AH2067" s="1"/>
    </row>
    <row r="2068" spans="34:34" x14ac:dyDescent="0.25">
      <c r="AH2068" s="1"/>
    </row>
    <row r="2069" spans="34:34" x14ac:dyDescent="0.25">
      <c r="AH2069" s="1"/>
    </row>
    <row r="2070" spans="34:34" x14ac:dyDescent="0.25">
      <c r="AH2070" s="1"/>
    </row>
    <row r="2071" spans="34:34" x14ac:dyDescent="0.25">
      <c r="AH2071" s="1"/>
    </row>
    <row r="2072" spans="34:34" x14ac:dyDescent="0.25">
      <c r="AH2072" s="1"/>
    </row>
    <row r="2073" spans="34:34" x14ac:dyDescent="0.25">
      <c r="AH2073" s="1"/>
    </row>
    <row r="2074" spans="34:34" x14ac:dyDescent="0.25">
      <c r="AH2074" s="1"/>
    </row>
    <row r="2075" spans="34:34" x14ac:dyDescent="0.25">
      <c r="AH2075" s="1"/>
    </row>
    <row r="2076" spans="34:34" x14ac:dyDescent="0.25">
      <c r="AH2076" s="1"/>
    </row>
    <row r="2077" spans="34:34" x14ac:dyDescent="0.25">
      <c r="AH2077" s="1"/>
    </row>
    <row r="2078" spans="34:34" x14ac:dyDescent="0.25">
      <c r="AH2078" s="1"/>
    </row>
    <row r="2079" spans="34:34" x14ac:dyDescent="0.25">
      <c r="AH2079" s="1"/>
    </row>
    <row r="2080" spans="34:34" x14ac:dyDescent="0.25">
      <c r="AH2080" s="1"/>
    </row>
    <row r="2081" spans="34:34" x14ac:dyDescent="0.25">
      <c r="AH2081" s="1"/>
    </row>
    <row r="2082" spans="34:34" x14ac:dyDescent="0.25">
      <c r="AH2082" s="1"/>
    </row>
    <row r="2083" spans="34:34" x14ac:dyDescent="0.25">
      <c r="AH2083" s="1"/>
    </row>
    <row r="2084" spans="34:34" x14ac:dyDescent="0.25">
      <c r="AH2084" s="1"/>
    </row>
    <row r="2085" spans="34:34" x14ac:dyDescent="0.25">
      <c r="AH2085" s="1"/>
    </row>
    <row r="2086" spans="34:34" x14ac:dyDescent="0.25">
      <c r="AH2086" s="1"/>
    </row>
    <row r="2087" spans="34:34" x14ac:dyDescent="0.25">
      <c r="AH2087" s="1"/>
    </row>
    <row r="2088" spans="34:34" x14ac:dyDescent="0.25">
      <c r="AH2088" s="1"/>
    </row>
    <row r="2089" spans="34:34" x14ac:dyDescent="0.25">
      <c r="AH2089" s="1"/>
    </row>
    <row r="2090" spans="34:34" x14ac:dyDescent="0.25">
      <c r="AH2090" s="1"/>
    </row>
    <row r="2091" spans="34:34" x14ac:dyDescent="0.25">
      <c r="AH2091" s="1"/>
    </row>
    <row r="2092" spans="34:34" x14ac:dyDescent="0.25">
      <c r="AH2092" s="1"/>
    </row>
    <row r="2093" spans="34:34" x14ac:dyDescent="0.25">
      <c r="AH2093" s="1"/>
    </row>
    <row r="2094" spans="34:34" x14ac:dyDescent="0.25">
      <c r="AH2094" s="1"/>
    </row>
    <row r="2095" spans="34:34" x14ac:dyDescent="0.25">
      <c r="AH2095" s="1"/>
    </row>
    <row r="2096" spans="34:34" x14ac:dyDescent="0.25">
      <c r="AH2096" s="1"/>
    </row>
    <row r="2097" spans="34:34" x14ac:dyDescent="0.25">
      <c r="AH2097" s="1"/>
    </row>
    <row r="2098" spans="34:34" x14ac:dyDescent="0.25">
      <c r="AH2098" s="1"/>
    </row>
    <row r="2099" spans="34:34" x14ac:dyDescent="0.25">
      <c r="AH2099" s="1"/>
    </row>
    <row r="2100" spans="34:34" x14ac:dyDescent="0.25">
      <c r="AH2100" s="1"/>
    </row>
    <row r="2101" spans="34:34" x14ac:dyDescent="0.25">
      <c r="AH2101" s="1"/>
    </row>
    <row r="2102" spans="34:34" x14ac:dyDescent="0.25">
      <c r="AH2102" s="1"/>
    </row>
    <row r="2103" spans="34:34" x14ac:dyDescent="0.25">
      <c r="AH2103" s="1"/>
    </row>
    <row r="2104" spans="34:34" x14ac:dyDescent="0.25">
      <c r="AH2104" s="1"/>
    </row>
    <row r="2105" spans="34:34" x14ac:dyDescent="0.25">
      <c r="AH2105" s="1"/>
    </row>
    <row r="2106" spans="34:34" x14ac:dyDescent="0.25">
      <c r="AH2106" s="1"/>
    </row>
    <row r="2107" spans="34:34" x14ac:dyDescent="0.25">
      <c r="AH2107" s="1"/>
    </row>
    <row r="2108" spans="34:34" x14ac:dyDescent="0.25">
      <c r="AH2108" s="1"/>
    </row>
    <row r="2109" spans="34:34" x14ac:dyDescent="0.25">
      <c r="AH2109" s="1"/>
    </row>
    <row r="2110" spans="34:34" x14ac:dyDescent="0.25">
      <c r="AH2110" s="1"/>
    </row>
    <row r="2111" spans="34:34" x14ac:dyDescent="0.25">
      <c r="AH2111" s="1"/>
    </row>
    <row r="2112" spans="34:34" x14ac:dyDescent="0.25">
      <c r="AH2112" s="1"/>
    </row>
    <row r="2113" spans="34:34" x14ac:dyDescent="0.25">
      <c r="AH2113" s="1"/>
    </row>
    <row r="2114" spans="34:34" x14ac:dyDescent="0.25">
      <c r="AH2114" s="1"/>
    </row>
    <row r="2115" spans="34:34" x14ac:dyDescent="0.25">
      <c r="AH2115" s="1"/>
    </row>
    <row r="2116" spans="34:34" x14ac:dyDescent="0.25">
      <c r="AH2116" s="1"/>
    </row>
    <row r="2117" spans="34:34" x14ac:dyDescent="0.25">
      <c r="AH2117" s="1"/>
    </row>
    <row r="2118" spans="34:34" x14ac:dyDescent="0.25">
      <c r="AH2118" s="1"/>
    </row>
    <row r="2119" spans="34:34" x14ac:dyDescent="0.25">
      <c r="AH2119" s="1"/>
    </row>
    <row r="2120" spans="34:34" x14ac:dyDescent="0.25">
      <c r="AH2120" s="1"/>
    </row>
    <row r="2121" spans="34:34" x14ac:dyDescent="0.25">
      <c r="AH2121" s="1"/>
    </row>
    <row r="2122" spans="34:34" x14ac:dyDescent="0.25">
      <c r="AH2122" s="1"/>
    </row>
    <row r="2123" spans="34:34" x14ac:dyDescent="0.25">
      <c r="AH2123" s="1"/>
    </row>
    <row r="2124" spans="34:34" x14ac:dyDescent="0.25">
      <c r="AH2124" s="1"/>
    </row>
    <row r="2125" spans="34:34" x14ac:dyDescent="0.25">
      <c r="AH2125" s="1"/>
    </row>
    <row r="2126" spans="34:34" x14ac:dyDescent="0.25">
      <c r="AH2126" s="1"/>
    </row>
    <row r="2127" spans="34:34" x14ac:dyDescent="0.25">
      <c r="AH2127" s="1"/>
    </row>
    <row r="2128" spans="34:34" x14ac:dyDescent="0.25">
      <c r="AH2128" s="1"/>
    </row>
    <row r="2129" spans="34:34" x14ac:dyDescent="0.25">
      <c r="AH2129" s="1"/>
    </row>
    <row r="2130" spans="34:34" x14ac:dyDescent="0.25">
      <c r="AH2130" s="1"/>
    </row>
    <row r="2131" spans="34:34" x14ac:dyDescent="0.25">
      <c r="AH2131" s="1"/>
    </row>
    <row r="2132" spans="34:34" x14ac:dyDescent="0.25">
      <c r="AH2132" s="1"/>
    </row>
    <row r="2133" spans="34:34" x14ac:dyDescent="0.25">
      <c r="AH2133" s="1"/>
    </row>
    <row r="2134" spans="34:34" x14ac:dyDescent="0.25">
      <c r="AH2134" s="1"/>
    </row>
    <row r="2135" spans="34:34" x14ac:dyDescent="0.25">
      <c r="AH2135" s="1"/>
    </row>
    <row r="2136" spans="34:34" x14ac:dyDescent="0.25">
      <c r="AH2136" s="1"/>
    </row>
    <row r="2137" spans="34:34" x14ac:dyDescent="0.25">
      <c r="AH2137" s="1"/>
    </row>
    <row r="2138" spans="34:34" x14ac:dyDescent="0.25">
      <c r="AH2138" s="1"/>
    </row>
    <row r="2139" spans="34:34" x14ac:dyDescent="0.25">
      <c r="AH2139" s="1"/>
    </row>
    <row r="2140" spans="34:34" x14ac:dyDescent="0.25">
      <c r="AH2140" s="1"/>
    </row>
    <row r="2141" spans="34:34" x14ac:dyDescent="0.25">
      <c r="AH2141" s="1"/>
    </row>
    <row r="2142" spans="34:34" x14ac:dyDescent="0.25">
      <c r="AH2142" s="1"/>
    </row>
    <row r="2143" spans="34:34" x14ac:dyDescent="0.25">
      <c r="AH2143" s="1"/>
    </row>
    <row r="2144" spans="34:34" x14ac:dyDescent="0.25">
      <c r="AH2144" s="1"/>
    </row>
    <row r="2145" spans="34:34" x14ac:dyDescent="0.25">
      <c r="AH2145" s="1"/>
    </row>
    <row r="2146" spans="34:34" x14ac:dyDescent="0.25">
      <c r="AH2146" s="1"/>
    </row>
    <row r="2147" spans="34:34" x14ac:dyDescent="0.25">
      <c r="AH2147" s="1"/>
    </row>
    <row r="2148" spans="34:34" x14ac:dyDescent="0.25">
      <c r="AH2148" s="1"/>
    </row>
    <row r="2149" spans="34:34" x14ac:dyDescent="0.25">
      <c r="AH2149" s="1"/>
    </row>
    <row r="2150" spans="34:34" x14ac:dyDescent="0.25">
      <c r="AH2150" s="1"/>
    </row>
    <row r="2151" spans="34:34" x14ac:dyDescent="0.25">
      <c r="AH2151" s="1"/>
    </row>
    <row r="2152" spans="34:34" x14ac:dyDescent="0.25">
      <c r="AH2152" s="1"/>
    </row>
    <row r="2153" spans="34:34" x14ac:dyDescent="0.25">
      <c r="AH2153" s="1"/>
    </row>
    <row r="2154" spans="34:34" x14ac:dyDescent="0.25">
      <c r="AH2154" s="1"/>
    </row>
    <row r="2155" spans="34:34" x14ac:dyDescent="0.25">
      <c r="AH2155" s="1"/>
    </row>
    <row r="2156" spans="34:34" x14ac:dyDescent="0.25">
      <c r="AH2156" s="1"/>
    </row>
    <row r="2157" spans="34:34" x14ac:dyDescent="0.25">
      <c r="AH2157" s="1"/>
    </row>
    <row r="2158" spans="34:34" x14ac:dyDescent="0.25">
      <c r="AH2158" s="1"/>
    </row>
    <row r="2159" spans="34:34" x14ac:dyDescent="0.25">
      <c r="AH2159" s="1"/>
    </row>
    <row r="2160" spans="34:34" x14ac:dyDescent="0.25">
      <c r="AH2160" s="1"/>
    </row>
    <row r="2161" spans="34:34" x14ac:dyDescent="0.25">
      <c r="AH2161" s="1"/>
    </row>
    <row r="2162" spans="34:34" x14ac:dyDescent="0.25">
      <c r="AH2162" s="1"/>
    </row>
    <row r="2163" spans="34:34" x14ac:dyDescent="0.25">
      <c r="AH2163" s="1"/>
    </row>
    <row r="2164" spans="34:34" x14ac:dyDescent="0.25">
      <c r="AH2164" s="1"/>
    </row>
    <row r="2165" spans="34:34" x14ac:dyDescent="0.25">
      <c r="AH2165" s="1"/>
    </row>
    <row r="2166" spans="34:34" x14ac:dyDescent="0.25">
      <c r="AH2166" s="1"/>
    </row>
    <row r="2167" spans="34:34" x14ac:dyDescent="0.25">
      <c r="AH2167" s="1"/>
    </row>
    <row r="2168" spans="34:34" x14ac:dyDescent="0.25">
      <c r="AH2168" s="1"/>
    </row>
    <row r="2169" spans="34:34" x14ac:dyDescent="0.25">
      <c r="AH2169" s="1"/>
    </row>
    <row r="2170" spans="34:34" x14ac:dyDescent="0.25">
      <c r="AH2170" s="1"/>
    </row>
    <row r="2171" spans="34:34" x14ac:dyDescent="0.25">
      <c r="AH2171" s="1"/>
    </row>
    <row r="2172" spans="34:34" x14ac:dyDescent="0.25">
      <c r="AH2172" s="1"/>
    </row>
    <row r="2173" spans="34:34" x14ac:dyDescent="0.25">
      <c r="AH2173" s="1"/>
    </row>
    <row r="2174" spans="34:34" x14ac:dyDescent="0.25">
      <c r="AH2174" s="1"/>
    </row>
    <row r="2175" spans="34:34" x14ac:dyDescent="0.25">
      <c r="AH2175" s="1"/>
    </row>
    <row r="2176" spans="34:34" x14ac:dyDescent="0.25">
      <c r="AH2176" s="1"/>
    </row>
    <row r="2177" spans="34:34" x14ac:dyDescent="0.25">
      <c r="AH2177" s="1"/>
    </row>
    <row r="2178" spans="34:34" x14ac:dyDescent="0.25">
      <c r="AH2178" s="1"/>
    </row>
    <row r="2179" spans="34:34" x14ac:dyDescent="0.25">
      <c r="AH2179" s="1"/>
    </row>
    <row r="2180" spans="34:34" x14ac:dyDescent="0.25">
      <c r="AH2180" s="1"/>
    </row>
    <row r="2181" spans="34:34" x14ac:dyDescent="0.25">
      <c r="AH2181" s="1"/>
    </row>
    <row r="2182" spans="34:34" x14ac:dyDescent="0.25">
      <c r="AH2182" s="1"/>
    </row>
    <row r="2183" spans="34:34" x14ac:dyDescent="0.25">
      <c r="AH2183" s="1"/>
    </row>
    <row r="2184" spans="34:34" x14ac:dyDescent="0.25">
      <c r="AH2184" s="1"/>
    </row>
    <row r="2185" spans="34:34" x14ac:dyDescent="0.25">
      <c r="AH2185" s="1"/>
    </row>
    <row r="2186" spans="34:34" x14ac:dyDescent="0.25">
      <c r="AH2186" s="1"/>
    </row>
    <row r="2187" spans="34:34" x14ac:dyDescent="0.25">
      <c r="AH2187" s="1"/>
    </row>
    <row r="2188" spans="34:34" x14ac:dyDescent="0.25">
      <c r="AH2188" s="1"/>
    </row>
    <row r="2189" spans="34:34" x14ac:dyDescent="0.25">
      <c r="AH2189" s="1"/>
    </row>
    <row r="2190" spans="34:34" x14ac:dyDescent="0.25">
      <c r="AH2190" s="1"/>
    </row>
    <row r="2191" spans="34:34" x14ac:dyDescent="0.25">
      <c r="AH2191" s="1"/>
    </row>
    <row r="2192" spans="34:34" x14ac:dyDescent="0.25">
      <c r="AH2192" s="1"/>
    </row>
    <row r="2193" spans="34:34" x14ac:dyDescent="0.25">
      <c r="AH2193" s="1"/>
    </row>
    <row r="2194" spans="34:34" x14ac:dyDescent="0.25">
      <c r="AH2194" s="1"/>
    </row>
    <row r="2195" spans="34:34" x14ac:dyDescent="0.25">
      <c r="AH2195" s="1"/>
    </row>
    <row r="2196" spans="34:34" x14ac:dyDescent="0.25">
      <c r="AH2196" s="1"/>
    </row>
    <row r="2197" spans="34:34" x14ac:dyDescent="0.25">
      <c r="AH2197" s="1"/>
    </row>
    <row r="2198" spans="34:34" x14ac:dyDescent="0.25">
      <c r="AH2198" s="1"/>
    </row>
    <row r="2199" spans="34:34" x14ac:dyDescent="0.25">
      <c r="AH2199" s="1"/>
    </row>
    <row r="2200" spans="34:34" x14ac:dyDescent="0.25">
      <c r="AH2200" s="1"/>
    </row>
    <row r="2201" spans="34:34" x14ac:dyDescent="0.25">
      <c r="AH2201" s="1"/>
    </row>
    <row r="2202" spans="34:34" x14ac:dyDescent="0.25">
      <c r="AH2202" s="1"/>
    </row>
    <row r="2203" spans="34:34" x14ac:dyDescent="0.25">
      <c r="AH2203" s="1"/>
    </row>
    <row r="2204" spans="34:34" x14ac:dyDescent="0.25">
      <c r="AH2204" s="1"/>
    </row>
    <row r="2205" spans="34:34" x14ac:dyDescent="0.25">
      <c r="AH2205" s="1"/>
    </row>
    <row r="2206" spans="34:34" x14ac:dyDescent="0.25">
      <c r="AH2206" s="1"/>
    </row>
    <row r="2207" spans="34:34" x14ac:dyDescent="0.25">
      <c r="AH2207" s="1"/>
    </row>
    <row r="2208" spans="34:34" x14ac:dyDescent="0.25">
      <c r="AH2208" s="1"/>
    </row>
    <row r="2209" spans="34:34" x14ac:dyDescent="0.25">
      <c r="AH2209" s="1"/>
    </row>
    <row r="2210" spans="34:34" x14ac:dyDescent="0.25">
      <c r="AH2210" s="1"/>
    </row>
    <row r="2211" spans="34:34" x14ac:dyDescent="0.25">
      <c r="AH2211" s="1"/>
    </row>
    <row r="2212" spans="34:34" x14ac:dyDescent="0.25">
      <c r="AH2212" s="1"/>
    </row>
    <row r="2213" spans="34:34" x14ac:dyDescent="0.25">
      <c r="AH2213" s="1"/>
    </row>
    <row r="2214" spans="34:34" x14ac:dyDescent="0.25">
      <c r="AH2214" s="1"/>
    </row>
    <row r="2215" spans="34:34" x14ac:dyDescent="0.25">
      <c r="AH2215" s="1"/>
    </row>
    <row r="2216" spans="34:34" x14ac:dyDescent="0.25">
      <c r="AH2216" s="1"/>
    </row>
    <row r="2217" spans="34:34" x14ac:dyDescent="0.25">
      <c r="AH2217" s="1"/>
    </row>
    <row r="2218" spans="34:34" x14ac:dyDescent="0.25">
      <c r="AH2218" s="1"/>
    </row>
    <row r="2219" spans="34:34" x14ac:dyDescent="0.25">
      <c r="AH2219" s="1"/>
    </row>
    <row r="2220" spans="34:34" x14ac:dyDescent="0.25">
      <c r="AH2220" s="1"/>
    </row>
    <row r="2221" spans="34:34" x14ac:dyDescent="0.25">
      <c r="AH2221" s="1"/>
    </row>
    <row r="2222" spans="34:34" x14ac:dyDescent="0.25">
      <c r="AH2222" s="1"/>
    </row>
    <row r="2223" spans="34:34" x14ac:dyDescent="0.25">
      <c r="AH2223" s="1"/>
    </row>
    <row r="2224" spans="34:34" x14ac:dyDescent="0.25">
      <c r="AH2224" s="1"/>
    </row>
    <row r="2225" spans="34:34" x14ac:dyDescent="0.25">
      <c r="AH2225" s="1"/>
    </row>
    <row r="2226" spans="34:34" x14ac:dyDescent="0.25">
      <c r="AH2226" s="1"/>
    </row>
    <row r="2227" spans="34:34" x14ac:dyDescent="0.25">
      <c r="AH2227" s="1"/>
    </row>
    <row r="2228" spans="34:34" x14ac:dyDescent="0.25">
      <c r="AH2228" s="1"/>
    </row>
    <row r="2229" spans="34:34" x14ac:dyDescent="0.25">
      <c r="AH2229" s="1"/>
    </row>
    <row r="2230" spans="34:34" x14ac:dyDescent="0.25">
      <c r="AH2230" s="1"/>
    </row>
    <row r="2231" spans="34:34" x14ac:dyDescent="0.25">
      <c r="AH2231" s="1"/>
    </row>
    <row r="2232" spans="34:34" x14ac:dyDescent="0.25">
      <c r="AH2232" s="1"/>
    </row>
    <row r="2233" spans="34:34" x14ac:dyDescent="0.25">
      <c r="AH2233" s="1"/>
    </row>
    <row r="2234" spans="34:34" x14ac:dyDescent="0.25">
      <c r="AH2234" s="1"/>
    </row>
    <row r="2235" spans="34:34" x14ac:dyDescent="0.25">
      <c r="AH2235" s="1"/>
    </row>
    <row r="2236" spans="34:34" x14ac:dyDescent="0.25">
      <c r="AH2236" s="1"/>
    </row>
    <row r="2237" spans="34:34" x14ac:dyDescent="0.25">
      <c r="AH2237" s="1"/>
    </row>
    <row r="2238" spans="34:34" x14ac:dyDescent="0.25">
      <c r="AH2238" s="1"/>
    </row>
    <row r="2239" spans="34:34" x14ac:dyDescent="0.25">
      <c r="AH2239" s="1"/>
    </row>
    <row r="2240" spans="34:34" x14ac:dyDescent="0.25">
      <c r="AH2240" s="1"/>
    </row>
    <row r="2241" spans="34:34" x14ac:dyDescent="0.25">
      <c r="AH2241" s="1"/>
    </row>
    <row r="2242" spans="34:34" x14ac:dyDescent="0.25">
      <c r="AH2242" s="1"/>
    </row>
    <row r="2243" spans="34:34" x14ac:dyDescent="0.25">
      <c r="AH2243" s="1"/>
    </row>
    <row r="2244" spans="34:34" x14ac:dyDescent="0.25">
      <c r="AH2244" s="1"/>
    </row>
    <row r="2245" spans="34:34" x14ac:dyDescent="0.25">
      <c r="AH2245" s="1"/>
    </row>
    <row r="2246" spans="34:34" x14ac:dyDescent="0.25">
      <c r="AH2246" s="1"/>
    </row>
    <row r="2247" spans="34:34" x14ac:dyDescent="0.25">
      <c r="AH2247" s="1"/>
    </row>
    <row r="2248" spans="34:34" x14ac:dyDescent="0.25">
      <c r="AH2248" s="1"/>
    </row>
    <row r="2249" spans="34:34" x14ac:dyDescent="0.25">
      <c r="AH2249" s="1"/>
    </row>
    <row r="2250" spans="34:34" x14ac:dyDescent="0.25">
      <c r="AH2250" s="1"/>
    </row>
    <row r="2251" spans="34:34" x14ac:dyDescent="0.25">
      <c r="AH2251" s="1"/>
    </row>
    <row r="2252" spans="34:34" x14ac:dyDescent="0.25">
      <c r="AH2252" s="1"/>
    </row>
    <row r="2253" spans="34:34" x14ac:dyDescent="0.25">
      <c r="AH2253" s="1"/>
    </row>
    <row r="2254" spans="34:34" x14ac:dyDescent="0.25">
      <c r="AH2254" s="1"/>
    </row>
    <row r="2255" spans="34:34" x14ac:dyDescent="0.25">
      <c r="AH2255" s="1"/>
    </row>
    <row r="2256" spans="34:34" x14ac:dyDescent="0.25">
      <c r="AH2256" s="1"/>
    </row>
    <row r="2257" spans="34:34" x14ac:dyDescent="0.25">
      <c r="AH2257" s="1"/>
    </row>
    <row r="2258" spans="34:34" x14ac:dyDescent="0.25">
      <c r="AH2258" s="1"/>
    </row>
    <row r="2259" spans="34:34" x14ac:dyDescent="0.25">
      <c r="AH2259" s="1"/>
    </row>
    <row r="2260" spans="34:34" x14ac:dyDescent="0.25">
      <c r="AH2260" s="1"/>
    </row>
    <row r="2261" spans="34:34" x14ac:dyDescent="0.25">
      <c r="AH2261" s="1"/>
    </row>
    <row r="2262" spans="34:34" x14ac:dyDescent="0.25">
      <c r="AH2262" s="1"/>
    </row>
    <row r="2263" spans="34:34" x14ac:dyDescent="0.25">
      <c r="AH2263" s="1"/>
    </row>
    <row r="2264" spans="34:34" x14ac:dyDescent="0.25">
      <c r="AH2264" s="1"/>
    </row>
    <row r="2265" spans="34:34" x14ac:dyDescent="0.25">
      <c r="AH2265" s="1"/>
    </row>
    <row r="2266" spans="34:34" x14ac:dyDescent="0.25">
      <c r="AH2266" s="1"/>
    </row>
    <row r="2267" spans="34:34" x14ac:dyDescent="0.25">
      <c r="AH2267" s="1"/>
    </row>
    <row r="2268" spans="34:34" x14ac:dyDescent="0.25">
      <c r="AH2268" s="1"/>
    </row>
    <row r="2269" spans="34:34" x14ac:dyDescent="0.25">
      <c r="AH2269" s="1"/>
    </row>
    <row r="2270" spans="34:34" x14ac:dyDescent="0.25">
      <c r="AH2270" s="1"/>
    </row>
    <row r="2271" spans="34:34" x14ac:dyDescent="0.25">
      <c r="AH2271" s="1"/>
    </row>
    <row r="2272" spans="34:34" x14ac:dyDescent="0.25">
      <c r="AH2272" s="1"/>
    </row>
    <row r="2273" spans="34:34" x14ac:dyDescent="0.25">
      <c r="AH2273" s="1"/>
    </row>
    <row r="2274" spans="34:34" x14ac:dyDescent="0.25">
      <c r="AH2274" s="1"/>
    </row>
    <row r="2275" spans="34:34" x14ac:dyDescent="0.25">
      <c r="AH2275" s="1"/>
    </row>
    <row r="2276" spans="34:34" x14ac:dyDescent="0.25">
      <c r="AH2276" s="1"/>
    </row>
    <row r="2277" spans="34:34" x14ac:dyDescent="0.25">
      <c r="AH2277" s="1"/>
    </row>
    <row r="2278" spans="34:34" x14ac:dyDescent="0.25">
      <c r="AH2278" s="1"/>
    </row>
    <row r="2279" spans="34:34" x14ac:dyDescent="0.25">
      <c r="AH2279" s="1"/>
    </row>
    <row r="2280" spans="34:34" x14ac:dyDescent="0.25">
      <c r="AH2280" s="1"/>
    </row>
    <row r="2281" spans="34:34" x14ac:dyDescent="0.25">
      <c r="AH2281" s="1"/>
    </row>
    <row r="2282" spans="34:34" x14ac:dyDescent="0.25">
      <c r="AH2282" s="1"/>
    </row>
    <row r="2283" spans="34:34" x14ac:dyDescent="0.25">
      <c r="AH2283" s="1"/>
    </row>
    <row r="2284" spans="34:34" x14ac:dyDescent="0.25">
      <c r="AH2284" s="1"/>
    </row>
    <row r="2285" spans="34:34" x14ac:dyDescent="0.25">
      <c r="AH2285" s="1"/>
    </row>
    <row r="2286" spans="34:34" x14ac:dyDescent="0.25">
      <c r="AH2286" s="1"/>
    </row>
    <row r="2287" spans="34:34" x14ac:dyDescent="0.25">
      <c r="AH2287" s="1"/>
    </row>
    <row r="2288" spans="34:34" x14ac:dyDescent="0.25">
      <c r="AH2288" s="1"/>
    </row>
    <row r="2289" spans="34:34" x14ac:dyDescent="0.25">
      <c r="AH2289" s="1"/>
    </row>
    <row r="2290" spans="34:34" x14ac:dyDescent="0.25">
      <c r="AH2290" s="1"/>
    </row>
    <row r="2291" spans="34:34" x14ac:dyDescent="0.25">
      <c r="AH2291" s="1"/>
    </row>
    <row r="2292" spans="34:34" x14ac:dyDescent="0.25">
      <c r="AH2292" s="1"/>
    </row>
    <row r="2293" spans="34:34" x14ac:dyDescent="0.25">
      <c r="AH2293" s="1"/>
    </row>
    <row r="2294" spans="34:34" x14ac:dyDescent="0.25">
      <c r="AH2294" s="1"/>
    </row>
    <row r="2295" spans="34:34" x14ac:dyDescent="0.25">
      <c r="AH2295" s="1"/>
    </row>
    <row r="2296" spans="34:34" x14ac:dyDescent="0.25">
      <c r="AH2296" s="1"/>
    </row>
    <row r="2297" spans="34:34" x14ac:dyDescent="0.25">
      <c r="AH2297" s="1"/>
    </row>
    <row r="2298" spans="34:34" x14ac:dyDescent="0.25">
      <c r="AH2298" s="1"/>
    </row>
    <row r="2299" spans="34:34" x14ac:dyDescent="0.25">
      <c r="AH2299" s="1"/>
    </row>
    <row r="2300" spans="34:34" x14ac:dyDescent="0.25">
      <c r="AH2300" s="1"/>
    </row>
    <row r="2301" spans="34:34" x14ac:dyDescent="0.25">
      <c r="AH2301" s="1"/>
    </row>
    <row r="2302" spans="34:34" x14ac:dyDescent="0.25">
      <c r="AH2302" s="1"/>
    </row>
    <row r="2303" spans="34:34" x14ac:dyDescent="0.25">
      <c r="AH2303" s="1"/>
    </row>
    <row r="2304" spans="34:34" x14ac:dyDescent="0.25">
      <c r="AH2304" s="1"/>
    </row>
    <row r="2305" spans="34:34" x14ac:dyDescent="0.25">
      <c r="AH2305" s="1"/>
    </row>
    <row r="2306" spans="34:34" x14ac:dyDescent="0.25">
      <c r="AH2306" s="1"/>
    </row>
    <row r="2307" spans="34:34" x14ac:dyDescent="0.25">
      <c r="AH2307" s="1"/>
    </row>
    <row r="2308" spans="34:34" x14ac:dyDescent="0.25">
      <c r="AH2308" s="1"/>
    </row>
    <row r="2309" spans="34:34" x14ac:dyDescent="0.25">
      <c r="AH2309" s="1"/>
    </row>
    <row r="2310" spans="34:34" x14ac:dyDescent="0.25">
      <c r="AH2310" s="1"/>
    </row>
    <row r="2311" spans="34:34" x14ac:dyDescent="0.25">
      <c r="AH2311" s="1"/>
    </row>
    <row r="2312" spans="34:34" x14ac:dyDescent="0.25">
      <c r="AH2312" s="1"/>
    </row>
    <row r="2313" spans="34:34" x14ac:dyDescent="0.25">
      <c r="AH2313" s="1"/>
    </row>
    <row r="2314" spans="34:34" x14ac:dyDescent="0.25">
      <c r="AH2314" s="1"/>
    </row>
    <row r="2315" spans="34:34" x14ac:dyDescent="0.25">
      <c r="AH2315" s="1"/>
    </row>
    <row r="2316" spans="34:34" x14ac:dyDescent="0.25">
      <c r="AH2316" s="1"/>
    </row>
    <row r="2317" spans="34:34" x14ac:dyDescent="0.25">
      <c r="AH2317" s="1"/>
    </row>
    <row r="2318" spans="34:34" x14ac:dyDescent="0.25">
      <c r="AH2318" s="1"/>
    </row>
    <row r="2319" spans="34:34" x14ac:dyDescent="0.25">
      <c r="AH2319" s="1"/>
    </row>
    <row r="2320" spans="34:34" x14ac:dyDescent="0.25">
      <c r="AH2320" s="1"/>
    </row>
    <row r="2321" spans="34:34" x14ac:dyDescent="0.25">
      <c r="AH2321" s="1"/>
    </row>
    <row r="2322" spans="34:34" x14ac:dyDescent="0.25">
      <c r="AH2322" s="1"/>
    </row>
    <row r="2323" spans="34:34" x14ac:dyDescent="0.25">
      <c r="AH2323" s="1"/>
    </row>
    <row r="2324" spans="34:34" x14ac:dyDescent="0.25">
      <c r="AH2324" s="1"/>
    </row>
    <row r="2325" spans="34:34" x14ac:dyDescent="0.25">
      <c r="AH2325" s="1"/>
    </row>
    <row r="2326" spans="34:34" x14ac:dyDescent="0.25">
      <c r="AH2326" s="1"/>
    </row>
    <row r="2327" spans="34:34" x14ac:dyDescent="0.25">
      <c r="AH2327" s="1"/>
    </row>
    <row r="2328" spans="34:34" x14ac:dyDescent="0.25">
      <c r="AH2328" s="1"/>
    </row>
    <row r="2329" spans="34:34" x14ac:dyDescent="0.25">
      <c r="AH2329" s="1"/>
    </row>
    <row r="2330" spans="34:34" x14ac:dyDescent="0.25">
      <c r="AH2330" s="1"/>
    </row>
    <row r="2331" spans="34:34" x14ac:dyDescent="0.25">
      <c r="AH2331" s="1"/>
    </row>
    <row r="2332" spans="34:34" x14ac:dyDescent="0.25">
      <c r="AH2332" s="1"/>
    </row>
    <row r="2333" spans="34:34" x14ac:dyDescent="0.25">
      <c r="AH2333" s="1"/>
    </row>
    <row r="2334" spans="34:34" x14ac:dyDescent="0.25">
      <c r="AH2334" s="1"/>
    </row>
    <row r="2335" spans="34:34" x14ac:dyDescent="0.25">
      <c r="AH2335" s="1"/>
    </row>
    <row r="2336" spans="34:34" x14ac:dyDescent="0.25">
      <c r="AH2336" s="1"/>
    </row>
    <row r="2337" spans="34:34" x14ac:dyDescent="0.25">
      <c r="AH2337" s="1"/>
    </row>
    <row r="2338" spans="34:34" x14ac:dyDescent="0.25">
      <c r="AH2338" s="1"/>
    </row>
    <row r="2339" spans="34:34" x14ac:dyDescent="0.25">
      <c r="AH2339" s="1"/>
    </row>
    <row r="2340" spans="34:34" x14ac:dyDescent="0.25">
      <c r="AH2340" s="1"/>
    </row>
    <row r="2341" spans="34:34" x14ac:dyDescent="0.25">
      <c r="AH2341" s="1"/>
    </row>
    <row r="2342" spans="34:34" x14ac:dyDescent="0.25">
      <c r="AH2342" s="1"/>
    </row>
    <row r="2343" spans="34:34" x14ac:dyDescent="0.25">
      <c r="AH2343" s="1"/>
    </row>
    <row r="2344" spans="34:34" x14ac:dyDescent="0.25">
      <c r="AH2344" s="1"/>
    </row>
    <row r="2345" spans="34:34" x14ac:dyDescent="0.25">
      <c r="AH2345" s="1"/>
    </row>
    <row r="2346" spans="34:34" x14ac:dyDescent="0.25">
      <c r="AH2346" s="1"/>
    </row>
    <row r="2347" spans="34:34" x14ac:dyDescent="0.25">
      <c r="AH2347" s="1"/>
    </row>
    <row r="2348" spans="34:34" x14ac:dyDescent="0.25">
      <c r="AH2348" s="1"/>
    </row>
    <row r="2349" spans="34:34" x14ac:dyDescent="0.25">
      <c r="AH2349" s="1"/>
    </row>
    <row r="2350" spans="34:34" x14ac:dyDescent="0.25">
      <c r="AH2350" s="1"/>
    </row>
    <row r="2351" spans="34:34" x14ac:dyDescent="0.25">
      <c r="AH2351" s="1"/>
    </row>
    <row r="2352" spans="34:34" x14ac:dyDescent="0.25">
      <c r="AH2352" s="1"/>
    </row>
    <row r="2353" spans="34:34" x14ac:dyDescent="0.25">
      <c r="AH2353" s="1"/>
    </row>
    <row r="2354" spans="34:34" x14ac:dyDescent="0.25">
      <c r="AH2354" s="1"/>
    </row>
    <row r="2355" spans="34:34" x14ac:dyDescent="0.25">
      <c r="AH2355" s="1"/>
    </row>
    <row r="2356" spans="34:34" x14ac:dyDescent="0.25">
      <c r="AH2356" s="1"/>
    </row>
    <row r="2357" spans="34:34" x14ac:dyDescent="0.25">
      <c r="AH2357" s="1"/>
    </row>
    <row r="2358" spans="34:34" x14ac:dyDescent="0.25">
      <c r="AH2358" s="1"/>
    </row>
    <row r="2359" spans="34:34" x14ac:dyDescent="0.25">
      <c r="AH2359" s="1"/>
    </row>
    <row r="2360" spans="34:34" x14ac:dyDescent="0.25">
      <c r="AH2360" s="1"/>
    </row>
    <row r="2361" spans="34:34" x14ac:dyDescent="0.25">
      <c r="AH2361" s="1"/>
    </row>
    <row r="2362" spans="34:34" x14ac:dyDescent="0.25">
      <c r="AH2362" s="1"/>
    </row>
    <row r="2363" spans="34:34" x14ac:dyDescent="0.25">
      <c r="AH2363" s="1"/>
    </row>
    <row r="2364" spans="34:34" x14ac:dyDescent="0.25">
      <c r="AH2364" s="1"/>
    </row>
    <row r="2365" spans="34:34" x14ac:dyDescent="0.25">
      <c r="AH2365" s="1"/>
    </row>
    <row r="2366" spans="34:34" x14ac:dyDescent="0.25">
      <c r="AH2366" s="1"/>
    </row>
    <row r="2367" spans="34:34" x14ac:dyDescent="0.25">
      <c r="AH2367" s="1"/>
    </row>
    <row r="2368" spans="34:34" x14ac:dyDescent="0.25">
      <c r="AH2368" s="1"/>
    </row>
    <row r="2369" spans="34:34" x14ac:dyDescent="0.25">
      <c r="AH2369" s="1"/>
    </row>
  </sheetData>
  <sheetProtection password="CC23" sheet="1" objects="1" scenarios="1"/>
  <mergeCells count="42">
    <mergeCell ref="G3:AI8"/>
    <mergeCell ref="AI44:AO44"/>
    <mergeCell ref="AI27:AO27"/>
    <mergeCell ref="AO11:AO12"/>
    <mergeCell ref="A27:D27"/>
    <mergeCell ref="E27:F27"/>
    <mergeCell ref="A44:D44"/>
    <mergeCell ref="E44:F44"/>
    <mergeCell ref="AL10:AO10"/>
    <mergeCell ref="AI10:AI12"/>
    <mergeCell ref="AE10:AE12"/>
    <mergeCell ref="AF10:AF12"/>
    <mergeCell ref="AJ10:AK11"/>
    <mergeCell ref="AL11:AL12"/>
    <mergeCell ref="AN11:AN12"/>
    <mergeCell ref="AM11:AM12"/>
    <mergeCell ref="AG10:AH11"/>
    <mergeCell ref="A10:A11"/>
    <mergeCell ref="AD10:AD12"/>
    <mergeCell ref="C13:C26"/>
    <mergeCell ref="C28:C43"/>
    <mergeCell ref="B10:F11"/>
    <mergeCell ref="G12:T12"/>
    <mergeCell ref="U12:AC12"/>
    <mergeCell ref="G11:T11"/>
    <mergeCell ref="U11:AC11"/>
    <mergeCell ref="G10:AC10"/>
    <mergeCell ref="G27:AH27"/>
    <mergeCell ref="D13:D19"/>
    <mergeCell ref="H55:T55"/>
    <mergeCell ref="H47:T47"/>
    <mergeCell ref="H48:T48"/>
    <mergeCell ref="H52:T52"/>
    <mergeCell ref="H51:T51"/>
    <mergeCell ref="H50:T50"/>
    <mergeCell ref="H49:T49"/>
    <mergeCell ref="D20:D26"/>
    <mergeCell ref="D28:D35"/>
    <mergeCell ref="D36:D43"/>
    <mergeCell ref="H53:T53"/>
    <mergeCell ref="H54:T54"/>
    <mergeCell ref="G44:AH44"/>
  </mergeCells>
  <conditionalFormatting sqref="E44:G44">
    <cfRule type="expression" dxfId="31" priority="9">
      <formula>$G$44="Regimen de Promoción Aprobado"</formula>
    </cfRule>
    <cfRule type="expression" dxfId="30" priority="10">
      <formula>$G$44="Regimen de Promoción No Aprobado"</formula>
    </cfRule>
  </conditionalFormatting>
  <conditionalFormatting sqref="E27:G27 AI27">
    <cfRule type="expression" dxfId="29" priority="12">
      <formula>$G$27="Regimen de Promoción No Aprobado"</formula>
    </cfRule>
  </conditionalFormatting>
  <conditionalFormatting sqref="E13:AH26 E28:AH43 E45:AH45">
    <cfRule type="expression" dxfId="28" priority="103">
      <formula>$AH13="FALTA APROB"</formula>
    </cfRule>
    <cfRule type="expression" dxfId="27" priority="104">
      <formula>$AG13="FALTA REG."</formula>
    </cfRule>
    <cfRule type="expression" dxfId="26" priority="105">
      <formula>$AG13="REGULAR"</formula>
    </cfRule>
    <cfRule type="expression" dxfId="25" priority="106">
      <formula>$AG13="CURSAR"</formula>
    </cfRule>
    <cfRule type="expression" dxfId="24" priority="107">
      <formula>$AG13="APROBADA"</formula>
    </cfRule>
  </conditionalFormatting>
  <conditionalFormatting sqref="E27:AH27">
    <cfRule type="expression" dxfId="23" priority="11">
      <formula>$G$27="Regimen de Promoción Aprobado"</formula>
    </cfRule>
  </conditionalFormatting>
  <conditionalFormatting sqref="E44:G44 E45:AH45">
    <cfRule type="expression" dxfId="22" priority="123">
      <formula>#REF!="Regimen de Promocion No Aprobado"</formula>
    </cfRule>
  </conditionalFormatting>
  <conditionalFormatting sqref="AK13:AK26 AK45 AK28:AK43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45:AM45 AL13:AM26 AL28:AM43">
    <cfRule type="colorScale" priority="146">
      <colorScale>
        <cfvo type="min"/>
        <cfvo type="percentile" val="50"/>
        <cfvo type="max"/>
        <color theme="9" tint="0.39997558519241921"/>
        <color rgb="FFFFEB84"/>
        <color theme="5" tint="0.39997558519241921"/>
      </colorScale>
    </cfRule>
  </conditionalFormatting>
  <conditionalFormatting sqref="AI13:AI26 AI28:AI45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opLeftCell="A10" zoomScaleNormal="100" workbookViewId="0">
      <selection activeCell="E15" sqref="E15"/>
    </sheetView>
  </sheetViews>
  <sheetFormatPr baseColWidth="10" defaultRowHeight="15" x14ac:dyDescent="0.25"/>
  <cols>
    <col min="1" max="1" width="6.7109375" customWidth="1"/>
    <col min="2" max="2" width="64.5703125" bestFit="1" customWidth="1"/>
    <col min="3" max="27" width="3.7109375" customWidth="1"/>
    <col min="28" max="28" width="5.5703125" hidden="1" customWidth="1"/>
    <col min="29" max="29" width="11.42578125" hidden="1" customWidth="1"/>
    <col min="30" max="30" width="12.5703125" hidden="1" customWidth="1"/>
    <col min="31" max="31" width="11.42578125" hidden="1" customWidth="1"/>
  </cols>
  <sheetData>
    <row r="1" spans="1:30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70"/>
    </row>
    <row r="2" spans="1:30" ht="15.75" thickTop="1" x14ac:dyDescent="0.25">
      <c r="A2" s="71"/>
      <c r="B2" s="71"/>
      <c r="C2" s="71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70"/>
    </row>
    <row r="3" spans="1:30" ht="15.75" thickBot="1" x14ac:dyDescent="0.3">
      <c r="A3" s="19"/>
      <c r="B3" s="19"/>
      <c r="C3" s="19"/>
      <c r="D3" s="19"/>
      <c r="E3" s="19"/>
      <c r="F3" s="19"/>
      <c r="G3" s="19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3"/>
    </row>
    <row r="4" spans="1:30" ht="15.75" thickTop="1" x14ac:dyDescent="0.25">
      <c r="A4" s="19"/>
      <c r="B4" s="19"/>
      <c r="C4" s="19"/>
      <c r="D4" s="19"/>
      <c r="E4" s="19"/>
      <c r="F4" s="19"/>
      <c r="G4" s="19"/>
      <c r="H4" s="191" t="s">
        <v>74</v>
      </c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3"/>
    </row>
    <row r="5" spans="1:30" ht="15.75" thickBot="1" x14ac:dyDescent="0.3">
      <c r="A5" s="19"/>
      <c r="B5" s="19"/>
      <c r="C5" s="19"/>
      <c r="D5" s="19"/>
      <c r="E5" s="19"/>
      <c r="F5" s="19"/>
      <c r="G5" s="19"/>
      <c r="H5" s="194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6"/>
    </row>
    <row r="6" spans="1:30" ht="15.75" thickTop="1" x14ac:dyDescent="0.25">
      <c r="A6" s="19"/>
      <c r="B6" s="19"/>
      <c r="C6" s="19"/>
      <c r="D6" s="19"/>
      <c r="E6" s="19"/>
      <c r="F6" s="19"/>
      <c r="G6" s="19"/>
      <c r="H6" s="74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71"/>
    </row>
    <row r="7" spans="1:30" ht="15.75" thickBot="1" x14ac:dyDescent="0.3">
      <c r="A7" s="19"/>
      <c r="B7" s="75"/>
      <c r="C7" s="75"/>
      <c r="D7" s="75"/>
      <c r="E7" s="75"/>
      <c r="F7" s="75"/>
      <c r="G7" s="75"/>
      <c r="H7" s="76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77"/>
    </row>
    <row r="8" spans="1:30" ht="15.75" thickTop="1" x14ac:dyDescent="0.25">
      <c r="A8" s="19"/>
      <c r="B8" s="197"/>
      <c r="C8" s="198"/>
      <c r="D8" s="198"/>
      <c r="E8" s="19"/>
      <c r="F8" s="19"/>
      <c r="G8" s="19"/>
      <c r="H8" s="199" t="s">
        <v>40</v>
      </c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0"/>
    </row>
    <row r="9" spans="1:30" ht="15.75" thickBot="1" x14ac:dyDescent="0.3">
      <c r="A9" s="19"/>
      <c r="B9" s="198"/>
      <c r="C9" s="198"/>
      <c r="D9" s="198"/>
      <c r="E9" s="19"/>
      <c r="F9" s="19"/>
      <c r="G9" s="19"/>
      <c r="H9" s="203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4"/>
    </row>
    <row r="10" spans="1:30" ht="15.75" customHeight="1" thickBot="1" x14ac:dyDescent="0.3">
      <c r="A10" s="199" t="s">
        <v>66</v>
      </c>
      <c r="B10" s="200"/>
      <c r="C10" s="187" t="s">
        <v>17</v>
      </c>
      <c r="D10" s="187"/>
      <c r="E10" s="187"/>
      <c r="F10" s="187"/>
      <c r="G10" s="187"/>
      <c r="H10" s="207" t="s">
        <v>36</v>
      </c>
      <c r="I10" s="207"/>
      <c r="J10" s="207"/>
      <c r="K10" s="207"/>
      <c r="L10" s="207"/>
      <c r="M10" s="207" t="s">
        <v>37</v>
      </c>
      <c r="N10" s="207"/>
      <c r="O10" s="207"/>
      <c r="P10" s="207"/>
      <c r="Q10" s="207"/>
      <c r="R10" s="207" t="s">
        <v>38</v>
      </c>
      <c r="S10" s="207"/>
      <c r="T10" s="207"/>
      <c r="U10" s="207"/>
      <c r="V10" s="207"/>
      <c r="W10" s="207" t="s">
        <v>39</v>
      </c>
      <c r="X10" s="207"/>
      <c r="Y10" s="207"/>
      <c r="Z10" s="207"/>
      <c r="AA10" s="207"/>
      <c r="AB10" s="188" t="s">
        <v>18</v>
      </c>
      <c r="AC10" s="186" t="s">
        <v>42</v>
      </c>
    </row>
    <row r="11" spans="1:30" ht="15.75" thickBot="1" x14ac:dyDescent="0.3">
      <c r="A11" s="201"/>
      <c r="B11" s="202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9"/>
      <c r="AC11" s="186"/>
    </row>
    <row r="12" spans="1:30" ht="15.75" customHeight="1" thickBot="1" x14ac:dyDescent="0.3">
      <c r="A12" s="203"/>
      <c r="B12" s="204"/>
      <c r="C12" s="157" t="s">
        <v>8</v>
      </c>
      <c r="D12" s="157"/>
      <c r="E12" s="157"/>
      <c r="F12" s="162" t="s">
        <v>16</v>
      </c>
      <c r="G12" s="162"/>
      <c r="H12" s="157" t="s">
        <v>8</v>
      </c>
      <c r="I12" s="157"/>
      <c r="J12" s="157"/>
      <c r="K12" s="162" t="s">
        <v>16</v>
      </c>
      <c r="L12" s="162"/>
      <c r="M12" s="157" t="s">
        <v>8</v>
      </c>
      <c r="N12" s="157"/>
      <c r="O12" s="157"/>
      <c r="P12" s="162" t="s">
        <v>16</v>
      </c>
      <c r="Q12" s="162"/>
      <c r="R12" s="157" t="s">
        <v>8</v>
      </c>
      <c r="S12" s="157"/>
      <c r="T12" s="157"/>
      <c r="U12" s="162" t="s">
        <v>16</v>
      </c>
      <c r="V12" s="162"/>
      <c r="W12" s="157" t="s">
        <v>8</v>
      </c>
      <c r="X12" s="157"/>
      <c r="Y12" s="157"/>
      <c r="Z12" s="162" t="s">
        <v>16</v>
      </c>
      <c r="AA12" s="162"/>
      <c r="AB12" s="190"/>
      <c r="AC12" s="186"/>
    </row>
    <row r="13" spans="1:30" ht="15.75" thickBot="1" x14ac:dyDescent="0.3">
      <c r="A13" s="29">
        <v>1</v>
      </c>
      <c r="B13" s="29" t="s">
        <v>78</v>
      </c>
      <c r="C13" s="59"/>
      <c r="D13" s="60"/>
      <c r="E13" s="61"/>
      <c r="F13" s="62"/>
      <c r="G13" s="63"/>
      <c r="H13" s="59"/>
      <c r="I13" s="60"/>
      <c r="J13" s="61"/>
      <c r="K13" s="62"/>
      <c r="L13" s="63"/>
      <c r="M13" s="59"/>
      <c r="N13" s="60"/>
      <c r="O13" s="61"/>
      <c r="P13" s="62"/>
      <c r="Q13" s="63"/>
      <c r="R13" s="59"/>
      <c r="S13" s="60"/>
      <c r="T13" s="61"/>
      <c r="U13" s="62"/>
      <c r="V13" s="63"/>
      <c r="W13" s="59"/>
      <c r="X13" s="60"/>
      <c r="Y13" s="61"/>
      <c r="Z13" s="62"/>
      <c r="AA13" s="63"/>
      <c r="AB13" s="6" t="str">
        <f t="shared" ref="AB13:AB43" si="0">IF(C13="","",AVERAGEIF(C13:AA13,"&gt;0",C13:AA13))</f>
        <v/>
      </c>
      <c r="AC13">
        <f>COUNTIF(C13:AA13,"&lt;=5")</f>
        <v>0</v>
      </c>
      <c r="AD13" s="4" t="str">
        <f>IF(Materias!AE13=1,"Aprobada",IF(Materias!AD13=1,"Regular",IF(Materias!AG13="Cursar","Cursar","Falta Reg")))</f>
        <v>Cursar</v>
      </c>
    </row>
    <row r="14" spans="1:30" ht="15.75" thickBot="1" x14ac:dyDescent="0.3">
      <c r="A14" s="33">
        <v>2</v>
      </c>
      <c r="B14" s="33" t="s">
        <v>79</v>
      </c>
      <c r="C14" s="64"/>
      <c r="D14" s="65"/>
      <c r="E14" s="66"/>
      <c r="F14" s="64"/>
      <c r="G14" s="66"/>
      <c r="H14" s="64"/>
      <c r="I14" s="65"/>
      <c r="J14" s="66"/>
      <c r="K14" s="64"/>
      <c r="L14" s="66"/>
      <c r="M14" s="64"/>
      <c r="N14" s="65"/>
      <c r="O14" s="66"/>
      <c r="P14" s="64"/>
      <c r="Q14" s="66"/>
      <c r="R14" s="64"/>
      <c r="S14" s="65"/>
      <c r="T14" s="66"/>
      <c r="U14" s="64"/>
      <c r="V14" s="66"/>
      <c r="W14" s="64"/>
      <c r="X14" s="65"/>
      <c r="Y14" s="66"/>
      <c r="Z14" s="64"/>
      <c r="AA14" s="66"/>
      <c r="AB14" s="7" t="str">
        <f t="shared" si="0"/>
        <v/>
      </c>
      <c r="AC14">
        <f t="shared" ref="AC14:AC43" si="1">COUNTIF(C14:AA14,"&lt;=5")</f>
        <v>0</v>
      </c>
      <c r="AD14" t="str">
        <f>IF(Materias!AE14=1,"Aprobada",IF(Materias!AD14=1,"Regular",IF(Materias!AG14="Cursar","Cursar","Falta Reg")))</f>
        <v>Cursar</v>
      </c>
    </row>
    <row r="15" spans="1:30" ht="15.75" thickBot="1" x14ac:dyDescent="0.3">
      <c r="A15" s="33">
        <v>3</v>
      </c>
      <c r="B15" s="33" t="s">
        <v>80</v>
      </c>
      <c r="C15" s="64"/>
      <c r="D15" s="65"/>
      <c r="E15" s="66"/>
      <c r="F15" s="64"/>
      <c r="G15" s="66"/>
      <c r="H15" s="64"/>
      <c r="I15" s="65"/>
      <c r="J15" s="66"/>
      <c r="K15" s="64"/>
      <c r="L15" s="66"/>
      <c r="M15" s="64"/>
      <c r="N15" s="65"/>
      <c r="O15" s="66"/>
      <c r="P15" s="64"/>
      <c r="Q15" s="66"/>
      <c r="R15" s="64"/>
      <c r="S15" s="65"/>
      <c r="T15" s="66"/>
      <c r="U15" s="64"/>
      <c r="V15" s="66"/>
      <c r="W15" s="64"/>
      <c r="X15" s="65"/>
      <c r="Y15" s="66"/>
      <c r="Z15" s="64"/>
      <c r="AA15" s="66"/>
      <c r="AB15" s="7" t="str">
        <f t="shared" si="0"/>
        <v/>
      </c>
      <c r="AC15">
        <f t="shared" si="1"/>
        <v>0</v>
      </c>
      <c r="AD15" t="str">
        <f>IF(Materias!AE15=1,"Aprobada",IF(Materias!AD15=1,"Regular",IF(Materias!AG15="Cursar","Cursar","Falta Reg")))</f>
        <v>Cursar</v>
      </c>
    </row>
    <row r="16" spans="1:30" ht="15.75" thickBot="1" x14ac:dyDescent="0.3">
      <c r="A16" s="33">
        <v>4</v>
      </c>
      <c r="B16" s="33" t="s">
        <v>81</v>
      </c>
      <c r="C16" s="64"/>
      <c r="D16" s="65"/>
      <c r="E16" s="66"/>
      <c r="F16" s="64"/>
      <c r="G16" s="66"/>
      <c r="H16" s="64"/>
      <c r="I16" s="65"/>
      <c r="J16" s="66"/>
      <c r="K16" s="64"/>
      <c r="L16" s="66"/>
      <c r="M16" s="64"/>
      <c r="N16" s="65"/>
      <c r="O16" s="66"/>
      <c r="P16" s="64"/>
      <c r="Q16" s="66"/>
      <c r="R16" s="64"/>
      <c r="S16" s="65"/>
      <c r="T16" s="66"/>
      <c r="U16" s="64"/>
      <c r="V16" s="66"/>
      <c r="W16" s="64"/>
      <c r="X16" s="65"/>
      <c r="Y16" s="66"/>
      <c r="Z16" s="64"/>
      <c r="AA16" s="66"/>
      <c r="AB16" s="7" t="str">
        <f t="shared" si="0"/>
        <v/>
      </c>
      <c r="AC16">
        <f t="shared" si="1"/>
        <v>0</v>
      </c>
      <c r="AD16" t="str">
        <f>IF(Materias!AE16=1,"Aprobada",IF(Materias!AD16=1,"Regular",IF(Materias!AG16="Cursar","Cursar","Falta Reg")))</f>
        <v>Cursar</v>
      </c>
    </row>
    <row r="17" spans="1:31" ht="15.75" thickBot="1" x14ac:dyDescent="0.3">
      <c r="A17" s="33">
        <v>5</v>
      </c>
      <c r="B17" s="33" t="s">
        <v>82</v>
      </c>
      <c r="C17" s="64"/>
      <c r="D17" s="65"/>
      <c r="E17" s="66"/>
      <c r="F17" s="64"/>
      <c r="G17" s="66"/>
      <c r="H17" s="64"/>
      <c r="I17" s="65"/>
      <c r="J17" s="66"/>
      <c r="K17" s="64"/>
      <c r="L17" s="66"/>
      <c r="M17" s="64"/>
      <c r="N17" s="65"/>
      <c r="O17" s="66"/>
      <c r="P17" s="64"/>
      <c r="Q17" s="66"/>
      <c r="R17" s="64"/>
      <c r="S17" s="65"/>
      <c r="T17" s="66"/>
      <c r="U17" s="64"/>
      <c r="V17" s="66"/>
      <c r="W17" s="64"/>
      <c r="X17" s="65"/>
      <c r="Y17" s="66"/>
      <c r="Z17" s="64"/>
      <c r="AA17" s="66"/>
      <c r="AB17" s="7" t="str">
        <f t="shared" si="0"/>
        <v/>
      </c>
      <c r="AC17">
        <f t="shared" si="1"/>
        <v>0</v>
      </c>
      <c r="AD17" t="str">
        <f>IF(Materias!AE17=1,"Aprobada",IF(Materias!AD17=1,"Regular",IF(Materias!AG17="Cursar","Cursar","Falta Reg")))</f>
        <v>Cursar</v>
      </c>
    </row>
    <row r="18" spans="1:31" ht="15.75" thickBot="1" x14ac:dyDescent="0.3">
      <c r="A18" s="33">
        <v>6</v>
      </c>
      <c r="B18" s="33" t="s">
        <v>83</v>
      </c>
      <c r="C18" s="64"/>
      <c r="D18" s="65"/>
      <c r="E18" s="66"/>
      <c r="F18" s="64"/>
      <c r="G18" s="66"/>
      <c r="H18" s="64"/>
      <c r="I18" s="65"/>
      <c r="J18" s="66"/>
      <c r="K18" s="64"/>
      <c r="L18" s="66"/>
      <c r="M18" s="64"/>
      <c r="N18" s="65"/>
      <c r="O18" s="66"/>
      <c r="P18" s="64"/>
      <c r="Q18" s="66"/>
      <c r="R18" s="64"/>
      <c r="S18" s="65"/>
      <c r="T18" s="66"/>
      <c r="U18" s="64"/>
      <c r="V18" s="66"/>
      <c r="W18" s="64"/>
      <c r="X18" s="65"/>
      <c r="Y18" s="66"/>
      <c r="Z18" s="64"/>
      <c r="AA18" s="66"/>
      <c r="AB18" s="7" t="str">
        <f t="shared" si="0"/>
        <v/>
      </c>
      <c r="AC18">
        <f t="shared" si="1"/>
        <v>0</v>
      </c>
      <c r="AD18" t="str">
        <f>IF(Materias!AE18=1,"Aprobada",IF(Materias!AD18=1,"Regular",IF(Materias!AG18="Cursar","Cursar","Falta Reg")))</f>
        <v>Cursar</v>
      </c>
    </row>
    <row r="19" spans="1:31" ht="15.75" thickBot="1" x14ac:dyDescent="0.3">
      <c r="A19" s="33">
        <v>7</v>
      </c>
      <c r="B19" s="33" t="s">
        <v>84</v>
      </c>
      <c r="C19" s="64"/>
      <c r="D19" s="65"/>
      <c r="E19" s="66"/>
      <c r="F19" s="64"/>
      <c r="G19" s="66"/>
      <c r="H19" s="64"/>
      <c r="I19" s="65"/>
      <c r="J19" s="66"/>
      <c r="K19" s="64"/>
      <c r="L19" s="66"/>
      <c r="M19" s="64"/>
      <c r="N19" s="65"/>
      <c r="O19" s="66"/>
      <c r="P19" s="64"/>
      <c r="Q19" s="66"/>
      <c r="R19" s="64"/>
      <c r="S19" s="65"/>
      <c r="T19" s="66"/>
      <c r="U19" s="64"/>
      <c r="V19" s="66"/>
      <c r="W19" s="64"/>
      <c r="X19" s="65"/>
      <c r="Y19" s="66"/>
      <c r="Z19" s="64"/>
      <c r="AA19" s="66"/>
      <c r="AB19" s="7" t="str">
        <f t="shared" si="0"/>
        <v/>
      </c>
      <c r="AC19">
        <f t="shared" si="1"/>
        <v>0</v>
      </c>
      <c r="AD19" t="str">
        <f>IF(Materias!AE26=1,"Aprobada",IF(Materias!AD26=1,"Regular",IF(Materias!AG26="Cursar","Cursar","Falta Reg")))</f>
        <v>Falta Reg</v>
      </c>
    </row>
    <row r="20" spans="1:31" ht="15.75" thickBot="1" x14ac:dyDescent="0.3">
      <c r="A20" s="86">
        <v>8</v>
      </c>
      <c r="B20" s="85" t="s">
        <v>85</v>
      </c>
      <c r="C20" s="103"/>
      <c r="D20" s="104"/>
      <c r="E20" s="105"/>
      <c r="F20" s="106"/>
      <c r="G20" s="107"/>
      <c r="H20" s="103"/>
      <c r="I20" s="104"/>
      <c r="J20" s="105"/>
      <c r="K20" s="106"/>
      <c r="L20" s="107"/>
      <c r="M20" s="103"/>
      <c r="N20" s="104"/>
      <c r="O20" s="105"/>
      <c r="P20" s="106"/>
      <c r="Q20" s="107"/>
      <c r="R20" s="103"/>
      <c r="S20" s="104"/>
      <c r="T20" s="105"/>
      <c r="U20" s="106"/>
      <c r="V20" s="107"/>
      <c r="W20" s="103"/>
      <c r="X20" s="104"/>
      <c r="Y20" s="105"/>
      <c r="Z20" s="106"/>
      <c r="AA20" s="107"/>
      <c r="AB20" s="7" t="str">
        <f t="shared" si="0"/>
        <v/>
      </c>
      <c r="AC20">
        <f t="shared" si="1"/>
        <v>0</v>
      </c>
      <c r="AD20" t="str">
        <f>IF(Materias!AE28=1,"Aprobada",IF(Materias!AD28=1,"Regular",IF(Materias!AG28="Cursar","Cursar","Falta Reg")))</f>
        <v>Falta Reg</v>
      </c>
      <c r="AE20" t="str">
        <f>IF(Materias!AH28="FALTA APROB","Falta Aprob","")</f>
        <v/>
      </c>
    </row>
    <row r="21" spans="1:31" ht="15.75" thickBot="1" x14ac:dyDescent="0.3">
      <c r="A21" s="33">
        <v>9</v>
      </c>
      <c r="B21" s="89" t="s">
        <v>86</v>
      </c>
      <c r="C21" s="64"/>
      <c r="D21" s="65"/>
      <c r="E21" s="66"/>
      <c r="F21" s="64"/>
      <c r="G21" s="66"/>
      <c r="H21" s="64"/>
      <c r="I21" s="65"/>
      <c r="J21" s="66"/>
      <c r="K21" s="64"/>
      <c r="L21" s="66"/>
      <c r="M21" s="64"/>
      <c r="N21" s="65"/>
      <c r="O21" s="66"/>
      <c r="P21" s="64"/>
      <c r="Q21" s="66"/>
      <c r="R21" s="64"/>
      <c r="S21" s="65"/>
      <c r="T21" s="66"/>
      <c r="U21" s="64"/>
      <c r="V21" s="66"/>
      <c r="W21" s="64"/>
      <c r="X21" s="65"/>
      <c r="Y21" s="66"/>
      <c r="Z21" s="64"/>
      <c r="AA21" s="66"/>
      <c r="AB21" s="7" t="str">
        <f t="shared" si="0"/>
        <v/>
      </c>
      <c r="AC21">
        <f t="shared" si="1"/>
        <v>0</v>
      </c>
      <c r="AD21" t="str">
        <f>IF(Materias!AE39=1,"Aprobada",IF(Materias!AD39=1,"Regular",IF(Materias!AG39="Cursar","Cursar","Falta Reg")))</f>
        <v>Falta Reg</v>
      </c>
      <c r="AE21" t="str">
        <f>IF(Materias!AH39="FALTA APROB","Falta Aprob","")</f>
        <v/>
      </c>
    </row>
    <row r="22" spans="1:31" ht="15.75" thickBot="1" x14ac:dyDescent="0.3">
      <c r="A22" s="33">
        <v>10</v>
      </c>
      <c r="B22" s="89" t="s">
        <v>87</v>
      </c>
      <c r="C22" s="64"/>
      <c r="D22" s="65"/>
      <c r="E22" s="66"/>
      <c r="F22" s="64"/>
      <c r="G22" s="66"/>
      <c r="H22" s="64"/>
      <c r="I22" s="65"/>
      <c r="J22" s="66"/>
      <c r="K22" s="64"/>
      <c r="L22" s="66"/>
      <c r="M22" s="64"/>
      <c r="N22" s="65"/>
      <c r="O22" s="66"/>
      <c r="P22" s="64"/>
      <c r="Q22" s="66"/>
      <c r="R22" s="64"/>
      <c r="S22" s="65"/>
      <c r="T22" s="66"/>
      <c r="U22" s="64"/>
      <c r="V22" s="66"/>
      <c r="W22" s="64"/>
      <c r="X22" s="65"/>
      <c r="Y22" s="66"/>
      <c r="Z22" s="64"/>
      <c r="AA22" s="66"/>
      <c r="AB22" s="7" t="str">
        <f t="shared" si="0"/>
        <v/>
      </c>
      <c r="AC22">
        <f t="shared" si="1"/>
        <v>0</v>
      </c>
      <c r="AD22" t="str">
        <f>IF(Materias!AE40=1,"Aprobada",IF(Materias!AD40=1,"Regular",IF(Materias!AG40="Cursar","Cursar","Falta Reg")))</f>
        <v>Falta Reg</v>
      </c>
      <c r="AE22" t="str">
        <f>IF(Materias!AH40="FALTA APROB","Falta Aprob","")</f>
        <v/>
      </c>
    </row>
    <row r="23" spans="1:31" ht="15.75" thickBot="1" x14ac:dyDescent="0.3">
      <c r="A23" s="33">
        <v>11</v>
      </c>
      <c r="B23" s="89" t="s">
        <v>88</v>
      </c>
      <c r="C23" s="64"/>
      <c r="D23" s="65"/>
      <c r="E23" s="66"/>
      <c r="F23" s="64"/>
      <c r="G23" s="66"/>
      <c r="H23" s="64"/>
      <c r="I23" s="65"/>
      <c r="J23" s="66"/>
      <c r="K23" s="64"/>
      <c r="L23" s="66"/>
      <c r="M23" s="64"/>
      <c r="N23" s="65"/>
      <c r="O23" s="66"/>
      <c r="P23" s="64"/>
      <c r="Q23" s="66"/>
      <c r="R23" s="64"/>
      <c r="S23" s="65"/>
      <c r="T23" s="66"/>
      <c r="U23" s="64"/>
      <c r="V23" s="66"/>
      <c r="W23" s="64"/>
      <c r="X23" s="65"/>
      <c r="Y23" s="66"/>
      <c r="Z23" s="64"/>
      <c r="AA23" s="66"/>
      <c r="AB23" s="7" t="str">
        <f t="shared" si="0"/>
        <v/>
      </c>
      <c r="AC23">
        <f t="shared" si="1"/>
        <v>0</v>
      </c>
      <c r="AD23" t="str">
        <f>IF(Materias!AE41=1,"Aprobada",IF(Materias!AD41=1,"Regular",IF(Materias!AG41="Cursar","Cursar","Falta Reg")))</f>
        <v>Falta Reg</v>
      </c>
      <c r="AE23" t="str">
        <f>IF(Materias!AH41="FALTA APROB","Falta Aprob","")</f>
        <v/>
      </c>
    </row>
    <row r="24" spans="1:31" ht="15.75" thickBot="1" x14ac:dyDescent="0.3">
      <c r="A24" s="33">
        <v>12</v>
      </c>
      <c r="B24" s="89" t="s">
        <v>89</v>
      </c>
      <c r="C24" s="64"/>
      <c r="D24" s="65"/>
      <c r="E24" s="66"/>
      <c r="F24" s="64"/>
      <c r="G24" s="66"/>
      <c r="H24" s="64"/>
      <c r="I24" s="65"/>
      <c r="J24" s="66"/>
      <c r="K24" s="64"/>
      <c r="L24" s="66"/>
      <c r="M24" s="64"/>
      <c r="N24" s="65"/>
      <c r="O24" s="66"/>
      <c r="P24" s="64"/>
      <c r="Q24" s="66"/>
      <c r="R24" s="64"/>
      <c r="S24" s="65"/>
      <c r="T24" s="66"/>
      <c r="U24" s="64"/>
      <c r="V24" s="66"/>
      <c r="W24" s="64"/>
      <c r="X24" s="65"/>
      <c r="Y24" s="66"/>
      <c r="Z24" s="64"/>
      <c r="AA24" s="66"/>
      <c r="AB24" s="7" t="str">
        <f t="shared" si="0"/>
        <v/>
      </c>
      <c r="AC24">
        <f t="shared" si="1"/>
        <v>0</v>
      </c>
      <c r="AD24" t="str">
        <f>IF(Materias!AE42=1,"Aprobada",IF(Materias!AD42=1,"Regular",IF(Materias!AG42="Cursar","Cursar","Falta Reg")))</f>
        <v>Falta Reg</v>
      </c>
      <c r="AE24" t="str">
        <f>IF(Materias!AH42="FALTA APROB","Falta Aprob","")</f>
        <v/>
      </c>
    </row>
    <row r="25" spans="1:31" ht="15.75" thickBot="1" x14ac:dyDescent="0.3">
      <c r="A25" s="33">
        <v>13</v>
      </c>
      <c r="B25" s="33" t="s">
        <v>90</v>
      </c>
      <c r="C25" s="64"/>
      <c r="D25" s="65"/>
      <c r="E25" s="66"/>
      <c r="F25" s="64"/>
      <c r="G25" s="66"/>
      <c r="H25" s="64"/>
      <c r="I25" s="65"/>
      <c r="J25" s="66"/>
      <c r="K25" s="64"/>
      <c r="L25" s="66"/>
      <c r="M25" s="64"/>
      <c r="N25" s="65"/>
      <c r="O25" s="66"/>
      <c r="P25" s="64"/>
      <c r="Q25" s="66"/>
      <c r="R25" s="64"/>
      <c r="S25" s="65"/>
      <c r="T25" s="66"/>
      <c r="U25" s="64"/>
      <c r="V25" s="66"/>
      <c r="W25" s="64"/>
      <c r="X25" s="65"/>
      <c r="Y25" s="66"/>
      <c r="Z25" s="64"/>
      <c r="AA25" s="66"/>
      <c r="AB25" s="7" t="str">
        <f t="shared" si="0"/>
        <v/>
      </c>
      <c r="AC25">
        <f t="shared" si="1"/>
        <v>0</v>
      </c>
      <c r="AD25" t="str">
        <f>IF(Materias!AE43=1,"Aprobada",IF(Materias!AD43=1,"Regular",IF(Materias!AG43="Cursar","Cursar","Falta Reg")))</f>
        <v>Falta Reg</v>
      </c>
      <c r="AE25" t="str">
        <f>IF(Materias!AH43="FALTA APROB","Falta Aprob","")</f>
        <v/>
      </c>
    </row>
    <row r="26" spans="1:31" ht="15.75" thickBot="1" x14ac:dyDescent="0.3">
      <c r="A26" s="86">
        <v>14</v>
      </c>
      <c r="B26" s="86" t="s">
        <v>91</v>
      </c>
      <c r="C26" s="103"/>
      <c r="D26" s="104"/>
      <c r="E26" s="105"/>
      <c r="F26" s="106"/>
      <c r="G26" s="107"/>
      <c r="H26" s="103"/>
      <c r="I26" s="104"/>
      <c r="J26" s="105"/>
      <c r="K26" s="106"/>
      <c r="L26" s="107"/>
      <c r="M26" s="103"/>
      <c r="N26" s="104"/>
      <c r="O26" s="105"/>
      <c r="P26" s="106"/>
      <c r="Q26" s="107"/>
      <c r="R26" s="103"/>
      <c r="S26" s="104"/>
      <c r="T26" s="105"/>
      <c r="U26" s="106"/>
      <c r="V26" s="107"/>
      <c r="W26" s="103"/>
      <c r="X26" s="104"/>
      <c r="Y26" s="105"/>
      <c r="Z26" s="106"/>
      <c r="AA26" s="107"/>
      <c r="AB26" s="7" t="str">
        <f t="shared" si="0"/>
        <v/>
      </c>
      <c r="AC26">
        <f t="shared" si="1"/>
        <v>0</v>
      </c>
      <c r="AD26" t="str">
        <f>IF(Materias!AE45=1,"Aprobada",IF(Materias!AD45=1,"Regular",IF(Materias!AG45="Cursar","Cursar","Falta Reg")))</f>
        <v>Falta Reg</v>
      </c>
      <c r="AE26" t="str">
        <f>IF(Materias!AH45="FALTA APROB","Falta Aprob","")</f>
        <v/>
      </c>
    </row>
    <row r="27" spans="1:31" ht="15.75" thickBot="1" x14ac:dyDescent="0.3">
      <c r="A27" s="33">
        <v>15</v>
      </c>
      <c r="B27" s="86" t="s">
        <v>92</v>
      </c>
      <c r="C27" s="64"/>
      <c r="D27" s="65"/>
      <c r="E27" s="66"/>
      <c r="F27" s="64"/>
      <c r="G27" s="66"/>
      <c r="H27" s="64"/>
      <c r="I27" s="65"/>
      <c r="J27" s="66"/>
      <c r="K27" s="64"/>
      <c r="L27" s="66"/>
      <c r="M27" s="64"/>
      <c r="N27" s="65"/>
      <c r="O27" s="66"/>
      <c r="P27" s="64"/>
      <c r="Q27" s="66"/>
      <c r="R27" s="64"/>
      <c r="S27" s="65"/>
      <c r="T27" s="66"/>
      <c r="U27" s="64"/>
      <c r="V27" s="66"/>
      <c r="W27" s="64"/>
      <c r="X27" s="65"/>
      <c r="Y27" s="66"/>
      <c r="Z27" s="64"/>
      <c r="AA27" s="66"/>
      <c r="AB27" s="7" t="str">
        <f t="shared" si="0"/>
        <v/>
      </c>
      <c r="AC27">
        <f t="shared" si="1"/>
        <v>0</v>
      </c>
      <c r="AD27" t="str">
        <f>IF(Materias!AE46=1,"Aprobada",IF(Materias!AD46=1,"Regular",IF(Materias!AG46="Cursar","Cursar","Falta Reg")))</f>
        <v>Falta Reg</v>
      </c>
      <c r="AE27" t="str">
        <f>IF(Materias!AH46="FALTA APROB","Falta Aprob","")</f>
        <v/>
      </c>
    </row>
    <row r="28" spans="1:31" ht="15.75" thickBot="1" x14ac:dyDescent="0.3">
      <c r="A28" s="33">
        <v>16</v>
      </c>
      <c r="B28" s="86" t="s">
        <v>93</v>
      </c>
      <c r="C28" s="64"/>
      <c r="D28" s="65"/>
      <c r="E28" s="66"/>
      <c r="F28" s="64"/>
      <c r="G28" s="66"/>
      <c r="H28" s="64"/>
      <c r="I28" s="65"/>
      <c r="J28" s="66"/>
      <c r="K28" s="64"/>
      <c r="L28" s="66"/>
      <c r="M28" s="64"/>
      <c r="N28" s="65"/>
      <c r="O28" s="66"/>
      <c r="P28" s="64"/>
      <c r="Q28" s="66"/>
      <c r="R28" s="64"/>
      <c r="S28" s="65"/>
      <c r="T28" s="66"/>
      <c r="U28" s="64"/>
      <c r="V28" s="66"/>
      <c r="W28" s="64"/>
      <c r="X28" s="65"/>
      <c r="Y28" s="66"/>
      <c r="Z28" s="64"/>
      <c r="AA28" s="66"/>
      <c r="AB28" s="7" t="str">
        <f t="shared" si="0"/>
        <v/>
      </c>
      <c r="AC28">
        <f t="shared" si="1"/>
        <v>0</v>
      </c>
      <c r="AD28" t="str">
        <f>IF(Materias!AE47=1,"Aprobada",IF(Materias!AD47=1,"Regular",IF(Materias!AG47="Cursar","Cursar","Falta Reg")))</f>
        <v>Falta Reg</v>
      </c>
      <c r="AE28" t="str">
        <f>IF(Materias!AH47="FALTA APROB","Falta Aprob","")</f>
        <v/>
      </c>
    </row>
    <row r="29" spans="1:31" ht="15.75" thickBot="1" x14ac:dyDescent="0.3">
      <c r="A29" s="33">
        <v>17</v>
      </c>
      <c r="B29" s="86" t="s">
        <v>94</v>
      </c>
      <c r="C29" s="64"/>
      <c r="D29" s="65"/>
      <c r="E29" s="66"/>
      <c r="F29" s="64"/>
      <c r="G29" s="66"/>
      <c r="H29" s="64"/>
      <c r="I29" s="65"/>
      <c r="J29" s="66"/>
      <c r="K29" s="64"/>
      <c r="L29" s="66"/>
      <c r="M29" s="64"/>
      <c r="N29" s="65"/>
      <c r="O29" s="66"/>
      <c r="P29" s="64"/>
      <c r="Q29" s="66"/>
      <c r="R29" s="64"/>
      <c r="S29" s="65"/>
      <c r="T29" s="66"/>
      <c r="U29" s="64"/>
      <c r="V29" s="66"/>
      <c r="W29" s="64"/>
      <c r="X29" s="65"/>
      <c r="Y29" s="66"/>
      <c r="Z29" s="64"/>
      <c r="AA29" s="66"/>
      <c r="AB29" s="7" t="str">
        <f t="shared" si="0"/>
        <v/>
      </c>
      <c r="AC29">
        <f t="shared" si="1"/>
        <v>0</v>
      </c>
      <c r="AD29" t="str">
        <f>IF(Materias!AE48=1,"Aprobada",IF(Materias!AD48=1,"Regular",IF(Materias!AG48="Cursar","Cursar","Falta Reg")))</f>
        <v>Falta Reg</v>
      </c>
      <c r="AE29" t="str">
        <f>IF(Materias!AH48="FALTA APROB","Falta Aprob","")</f>
        <v/>
      </c>
    </row>
    <row r="30" spans="1:31" ht="15.75" thickBot="1" x14ac:dyDescent="0.3">
      <c r="A30" s="33">
        <v>18</v>
      </c>
      <c r="B30" s="86" t="s">
        <v>95</v>
      </c>
      <c r="C30" s="64"/>
      <c r="D30" s="65"/>
      <c r="E30" s="66"/>
      <c r="F30" s="64"/>
      <c r="G30" s="66"/>
      <c r="H30" s="64"/>
      <c r="I30" s="65"/>
      <c r="J30" s="66"/>
      <c r="K30" s="64"/>
      <c r="L30" s="66"/>
      <c r="M30" s="64"/>
      <c r="N30" s="65"/>
      <c r="O30" s="66"/>
      <c r="P30" s="64"/>
      <c r="Q30" s="66"/>
      <c r="R30" s="64"/>
      <c r="S30" s="65"/>
      <c r="T30" s="66"/>
      <c r="U30" s="64"/>
      <c r="V30" s="66"/>
      <c r="W30" s="64"/>
      <c r="X30" s="65"/>
      <c r="Y30" s="66"/>
      <c r="Z30" s="64"/>
      <c r="AA30" s="66"/>
      <c r="AB30" s="7" t="str">
        <f t="shared" si="0"/>
        <v/>
      </c>
      <c r="AC30">
        <f t="shared" si="1"/>
        <v>0</v>
      </c>
      <c r="AD30" t="str">
        <f>IF(Materias!AE49=1,"Aprobada",IF(Materias!AD49=1,"Regular",IF(Materias!AG49="Cursar","Cursar","Falta Reg")))</f>
        <v>Falta Reg</v>
      </c>
      <c r="AE30" t="str">
        <f>IF(Materias!AH49="FALTA APROB","Falta Aprob","")</f>
        <v/>
      </c>
    </row>
    <row r="31" spans="1:31" ht="15.75" thickBot="1" x14ac:dyDescent="0.3">
      <c r="A31" s="33">
        <v>19</v>
      </c>
      <c r="B31" s="33" t="s">
        <v>96</v>
      </c>
      <c r="C31" s="64"/>
      <c r="D31" s="65"/>
      <c r="E31" s="66"/>
      <c r="F31" s="64"/>
      <c r="G31" s="66"/>
      <c r="H31" s="64"/>
      <c r="I31" s="65"/>
      <c r="J31" s="66"/>
      <c r="K31" s="64"/>
      <c r="L31" s="66"/>
      <c r="M31" s="64"/>
      <c r="N31" s="65"/>
      <c r="O31" s="66"/>
      <c r="P31" s="64"/>
      <c r="Q31" s="66"/>
      <c r="R31" s="64"/>
      <c r="S31" s="65"/>
      <c r="T31" s="66"/>
      <c r="U31" s="64"/>
      <c r="V31" s="66"/>
      <c r="W31" s="64"/>
      <c r="X31" s="65"/>
      <c r="Y31" s="66"/>
      <c r="Z31" s="64"/>
      <c r="AA31" s="66"/>
      <c r="AB31" s="7" t="str">
        <f t="shared" si="0"/>
        <v/>
      </c>
      <c r="AC31">
        <f t="shared" si="1"/>
        <v>0</v>
      </c>
      <c r="AD31" t="str">
        <f>IF(Materias!AE50=1,"Aprobada",IF(Materias!AD50=1,"Regular",IF(Materias!AG50="Cursar","Cursar","Falta Reg")))</f>
        <v>Falta Reg</v>
      </c>
      <c r="AE31" t="str">
        <f>IF(Materias!AH50="FALTA APROB","Falta Aprob","")</f>
        <v/>
      </c>
    </row>
    <row r="32" spans="1:31" ht="15.75" thickBot="1" x14ac:dyDescent="0.3">
      <c r="A32" s="33">
        <v>20</v>
      </c>
      <c r="B32" s="33" t="s">
        <v>97</v>
      </c>
      <c r="C32" s="64"/>
      <c r="D32" s="65"/>
      <c r="E32" s="66"/>
      <c r="F32" s="64"/>
      <c r="G32" s="66"/>
      <c r="H32" s="64"/>
      <c r="I32" s="65"/>
      <c r="J32" s="66"/>
      <c r="K32" s="64"/>
      <c r="L32" s="66"/>
      <c r="M32" s="64"/>
      <c r="N32" s="65"/>
      <c r="O32" s="66"/>
      <c r="P32" s="64"/>
      <c r="Q32" s="66"/>
      <c r="R32" s="64"/>
      <c r="S32" s="65"/>
      <c r="T32" s="66"/>
      <c r="U32" s="64"/>
      <c r="V32" s="66"/>
      <c r="W32" s="64"/>
      <c r="X32" s="65"/>
      <c r="Y32" s="66"/>
      <c r="Z32" s="64"/>
      <c r="AA32" s="66"/>
      <c r="AB32" s="7" t="str">
        <f t="shared" si="0"/>
        <v/>
      </c>
      <c r="AC32">
        <f t="shared" si="1"/>
        <v>0</v>
      </c>
      <c r="AD32" t="str">
        <f>IF(Materias!AE51=1,"Aprobada",IF(Materias!AD51=1,"Regular",IF(Materias!AG51="Cursar","Cursar","Falta Reg")))</f>
        <v>Falta Reg</v>
      </c>
      <c r="AE32" t="str">
        <f>IF(Materias!AH51="FALTA APROB","Falta Aprob","")</f>
        <v/>
      </c>
    </row>
    <row r="33" spans="1:31" ht="15.75" thickBot="1" x14ac:dyDescent="0.3">
      <c r="A33" s="33">
        <v>21</v>
      </c>
      <c r="B33" s="33" t="s">
        <v>98</v>
      </c>
      <c r="C33" s="64"/>
      <c r="D33" s="65"/>
      <c r="E33" s="66"/>
      <c r="F33" s="64"/>
      <c r="G33" s="66"/>
      <c r="H33" s="64"/>
      <c r="I33" s="65"/>
      <c r="J33" s="66"/>
      <c r="K33" s="64"/>
      <c r="L33" s="66"/>
      <c r="M33" s="64"/>
      <c r="N33" s="65"/>
      <c r="O33" s="66"/>
      <c r="P33" s="64"/>
      <c r="Q33" s="66"/>
      <c r="R33" s="64"/>
      <c r="S33" s="65"/>
      <c r="T33" s="66"/>
      <c r="U33" s="64"/>
      <c r="V33" s="66"/>
      <c r="W33" s="64"/>
      <c r="X33" s="65"/>
      <c r="Y33" s="66"/>
      <c r="Z33" s="64"/>
      <c r="AA33" s="66"/>
      <c r="AB33" s="7" t="str">
        <f t="shared" si="0"/>
        <v/>
      </c>
      <c r="AC33">
        <f t="shared" si="1"/>
        <v>0</v>
      </c>
      <c r="AD33" t="str">
        <f>IF(Materias!AE52=1,"Aprobada",IF(Materias!AD52=1,"Regular",IF(Materias!AG52="Cursar","Cursar","Falta Reg")))</f>
        <v>Falta Reg</v>
      </c>
      <c r="AE33" t="str">
        <f>IF(Materias!AH52="FALTA APROB","Falta Aprob","")</f>
        <v/>
      </c>
    </row>
    <row r="34" spans="1:31" ht="15.75" thickBot="1" x14ac:dyDescent="0.3">
      <c r="A34" s="33">
        <v>22</v>
      </c>
      <c r="B34" s="33" t="s">
        <v>99</v>
      </c>
      <c r="C34" s="64"/>
      <c r="D34" s="65"/>
      <c r="E34" s="66"/>
      <c r="F34" s="64"/>
      <c r="G34" s="66"/>
      <c r="H34" s="64"/>
      <c r="I34" s="65"/>
      <c r="J34" s="66"/>
      <c r="K34" s="64"/>
      <c r="L34" s="66"/>
      <c r="M34" s="64"/>
      <c r="N34" s="65"/>
      <c r="O34" s="66"/>
      <c r="P34" s="64"/>
      <c r="Q34" s="66"/>
      <c r="R34" s="64"/>
      <c r="S34" s="65"/>
      <c r="T34" s="66"/>
      <c r="U34" s="64"/>
      <c r="V34" s="66"/>
      <c r="W34" s="64"/>
      <c r="X34" s="65"/>
      <c r="Y34" s="66"/>
      <c r="Z34" s="64"/>
      <c r="AA34" s="66"/>
      <c r="AB34" s="7" t="str">
        <f t="shared" si="0"/>
        <v/>
      </c>
      <c r="AC34">
        <f t="shared" si="1"/>
        <v>0</v>
      </c>
      <c r="AD34" t="str">
        <f>IF(Materias!AE53=1,"Aprobada",IF(Materias!AD53=1,"Regular",IF(Materias!AG53="Cursar","Cursar","Falta Reg")))</f>
        <v>Falta Reg</v>
      </c>
      <c r="AE34" t="str">
        <f>IF(Materias!AH53="FALTA APROB","Falta Aprob","")</f>
        <v/>
      </c>
    </row>
    <row r="35" spans="1:31" ht="15.75" thickBot="1" x14ac:dyDescent="0.3">
      <c r="A35" s="33">
        <v>23</v>
      </c>
      <c r="B35" s="33" t="s">
        <v>100</v>
      </c>
      <c r="C35" s="64"/>
      <c r="D35" s="65"/>
      <c r="E35" s="66"/>
      <c r="F35" s="64"/>
      <c r="G35" s="66"/>
      <c r="H35" s="64"/>
      <c r="I35" s="65"/>
      <c r="J35" s="66"/>
      <c r="K35" s="64"/>
      <c r="L35" s="66"/>
      <c r="M35" s="64"/>
      <c r="N35" s="65"/>
      <c r="O35" s="66"/>
      <c r="P35" s="64"/>
      <c r="Q35" s="66"/>
      <c r="R35" s="64"/>
      <c r="S35" s="65"/>
      <c r="T35" s="66"/>
      <c r="U35" s="64"/>
      <c r="V35" s="66"/>
      <c r="W35" s="64"/>
      <c r="X35" s="65"/>
      <c r="Y35" s="66"/>
      <c r="Z35" s="64"/>
      <c r="AA35" s="66"/>
      <c r="AB35" s="7" t="str">
        <f t="shared" si="0"/>
        <v/>
      </c>
      <c r="AC35">
        <f t="shared" si="1"/>
        <v>0</v>
      </c>
      <c r="AD35" t="str">
        <f>IF(Materias!AE54=1,"Aprobada",IF(Materias!AD54=1,"Regular",IF(Materias!AG54="Cursar","Cursar","Falta Reg")))</f>
        <v>Falta Reg</v>
      </c>
      <c r="AE35" t="str">
        <f>IF(Materias!AH54="FALTA APROB","Falta Aprob","")</f>
        <v/>
      </c>
    </row>
    <row r="36" spans="1:31" ht="15.75" thickBot="1" x14ac:dyDescent="0.3">
      <c r="A36" s="33">
        <v>24</v>
      </c>
      <c r="B36" s="33" t="s">
        <v>101</v>
      </c>
      <c r="C36" s="64"/>
      <c r="D36" s="65"/>
      <c r="E36" s="66"/>
      <c r="F36" s="64"/>
      <c r="G36" s="66"/>
      <c r="H36" s="64"/>
      <c r="I36" s="65"/>
      <c r="J36" s="66"/>
      <c r="K36" s="64"/>
      <c r="L36" s="66"/>
      <c r="M36" s="64"/>
      <c r="N36" s="65"/>
      <c r="O36" s="66"/>
      <c r="P36" s="64"/>
      <c r="Q36" s="66"/>
      <c r="R36" s="64"/>
      <c r="S36" s="65"/>
      <c r="T36" s="66"/>
      <c r="U36" s="64"/>
      <c r="V36" s="66"/>
      <c r="W36" s="64"/>
      <c r="X36" s="65"/>
      <c r="Y36" s="66"/>
      <c r="Z36" s="64"/>
      <c r="AA36" s="66"/>
      <c r="AB36" s="7" t="str">
        <f t="shared" si="0"/>
        <v/>
      </c>
      <c r="AC36">
        <f t="shared" si="1"/>
        <v>0</v>
      </c>
      <c r="AD36" t="str">
        <f>IF(Materias!AE55=1,"Aprobada",IF(Materias!AD55=1,"Regular",IF(Materias!AG55="Cursar","Cursar","Falta Reg")))</f>
        <v>Falta Reg</v>
      </c>
      <c r="AE36" t="str">
        <f>IF(Materias!AH55="FALTA APROB","Falta Aprob","")</f>
        <v/>
      </c>
    </row>
    <row r="37" spans="1:31" ht="15.75" thickBot="1" x14ac:dyDescent="0.3">
      <c r="A37" s="33">
        <v>25</v>
      </c>
      <c r="B37" s="33" t="s">
        <v>102</v>
      </c>
      <c r="C37" s="64"/>
      <c r="D37" s="65"/>
      <c r="E37" s="66"/>
      <c r="F37" s="64"/>
      <c r="G37" s="66"/>
      <c r="H37" s="64"/>
      <c r="I37" s="65"/>
      <c r="J37" s="66"/>
      <c r="K37" s="64"/>
      <c r="L37" s="66"/>
      <c r="M37" s="64"/>
      <c r="N37" s="65"/>
      <c r="O37" s="66"/>
      <c r="P37" s="64"/>
      <c r="Q37" s="66"/>
      <c r="R37" s="64"/>
      <c r="S37" s="65"/>
      <c r="T37" s="66"/>
      <c r="U37" s="64"/>
      <c r="V37" s="66"/>
      <c r="W37" s="64"/>
      <c r="X37" s="65"/>
      <c r="Y37" s="66"/>
      <c r="Z37" s="64"/>
      <c r="AA37" s="66"/>
      <c r="AB37" s="7" t="str">
        <f t="shared" si="0"/>
        <v/>
      </c>
      <c r="AC37">
        <f t="shared" si="1"/>
        <v>0</v>
      </c>
      <c r="AD37" t="str">
        <f>IF(Materias!AE56=1,"Aprobada",IF(Materias!AD56=1,"Regular",IF(Materias!AG56="Cursar","Cursar","Falta Reg")))</f>
        <v>Falta Reg</v>
      </c>
      <c r="AE37" t="str">
        <f>IF(Materias!AH56="FALTA APROB","Falta Aprob","")</f>
        <v/>
      </c>
    </row>
    <row r="38" spans="1:31" ht="15.75" thickBot="1" x14ac:dyDescent="0.3">
      <c r="A38" s="33">
        <v>26</v>
      </c>
      <c r="B38" s="33" t="s">
        <v>103</v>
      </c>
      <c r="C38" s="64"/>
      <c r="D38" s="65"/>
      <c r="E38" s="66"/>
      <c r="F38" s="64"/>
      <c r="G38" s="66"/>
      <c r="H38" s="64"/>
      <c r="I38" s="65"/>
      <c r="J38" s="66"/>
      <c r="K38" s="64"/>
      <c r="L38" s="66"/>
      <c r="M38" s="64"/>
      <c r="N38" s="65"/>
      <c r="O38" s="66"/>
      <c r="P38" s="64"/>
      <c r="Q38" s="66"/>
      <c r="R38" s="64"/>
      <c r="S38" s="65"/>
      <c r="T38" s="66"/>
      <c r="U38" s="64"/>
      <c r="V38" s="66"/>
      <c r="W38" s="64"/>
      <c r="X38" s="65"/>
      <c r="Y38" s="66"/>
      <c r="Z38" s="64"/>
      <c r="AA38" s="66"/>
      <c r="AB38" s="7" t="str">
        <f t="shared" si="0"/>
        <v/>
      </c>
      <c r="AC38">
        <f t="shared" si="1"/>
        <v>0</v>
      </c>
      <c r="AD38" t="str">
        <f>IF(Materias!AE57=1,"Aprobada",IF(Materias!AD57=1,"Regular",IF(Materias!AG57="Cursar","Cursar","Falta Reg")))</f>
        <v>Falta Reg</v>
      </c>
      <c r="AE38" t="str">
        <f>IF(Materias!AH57="FALTA APROB","Falta Aprob","")</f>
        <v/>
      </c>
    </row>
    <row r="39" spans="1:31" ht="15.75" thickBot="1" x14ac:dyDescent="0.3">
      <c r="A39" s="33">
        <v>27</v>
      </c>
      <c r="B39" s="33" t="s">
        <v>104</v>
      </c>
      <c r="C39" s="64"/>
      <c r="D39" s="65"/>
      <c r="E39" s="66"/>
      <c r="F39" s="64"/>
      <c r="G39" s="66"/>
      <c r="H39" s="64"/>
      <c r="I39" s="65"/>
      <c r="J39" s="66"/>
      <c r="K39" s="64"/>
      <c r="L39" s="66"/>
      <c r="M39" s="64"/>
      <c r="N39" s="65"/>
      <c r="O39" s="66"/>
      <c r="P39" s="64"/>
      <c r="Q39" s="66"/>
      <c r="R39" s="64"/>
      <c r="S39" s="65"/>
      <c r="T39" s="66"/>
      <c r="U39" s="64"/>
      <c r="V39" s="66"/>
      <c r="W39" s="64"/>
      <c r="X39" s="65"/>
      <c r="Y39" s="66"/>
      <c r="Z39" s="64"/>
      <c r="AA39" s="66"/>
      <c r="AB39" s="7" t="str">
        <f t="shared" si="0"/>
        <v/>
      </c>
      <c r="AC39">
        <f t="shared" si="1"/>
        <v>0</v>
      </c>
      <c r="AD39" t="str">
        <f>IF(Materias!AE58=1,"Aprobada",IF(Materias!AD58=1,"Regular",IF(Materias!AG58="Cursar","Cursar","Falta Reg")))</f>
        <v>Falta Reg</v>
      </c>
      <c r="AE39" t="str">
        <f>IF(Materias!AH58="FALTA APROB","Falta Aprob","")</f>
        <v/>
      </c>
    </row>
    <row r="40" spans="1:31" ht="15.75" thickBot="1" x14ac:dyDescent="0.3">
      <c r="A40" s="33">
        <v>28</v>
      </c>
      <c r="B40" s="33" t="s">
        <v>105</v>
      </c>
      <c r="C40" s="64"/>
      <c r="D40" s="65"/>
      <c r="E40" s="66"/>
      <c r="F40" s="64"/>
      <c r="G40" s="66"/>
      <c r="H40" s="64"/>
      <c r="I40" s="65"/>
      <c r="J40" s="66"/>
      <c r="K40" s="64"/>
      <c r="L40" s="66"/>
      <c r="M40" s="64"/>
      <c r="N40" s="65"/>
      <c r="O40" s="66"/>
      <c r="P40" s="64"/>
      <c r="Q40" s="66"/>
      <c r="R40" s="64"/>
      <c r="S40" s="65"/>
      <c r="T40" s="66"/>
      <c r="U40" s="64"/>
      <c r="V40" s="66"/>
      <c r="W40" s="64"/>
      <c r="X40" s="65"/>
      <c r="Y40" s="66"/>
      <c r="Z40" s="64"/>
      <c r="AA40" s="66"/>
      <c r="AB40" s="7" t="str">
        <f t="shared" si="0"/>
        <v/>
      </c>
      <c r="AC40">
        <f t="shared" si="1"/>
        <v>0</v>
      </c>
      <c r="AD40" t="str">
        <f>IF(Materias!AE59=1,"Aprobada",IF(Materias!AD59=1,"Regular",IF(Materias!AG59="Cursar","Cursar","Falta Reg")))</f>
        <v>Falta Reg</v>
      </c>
      <c r="AE40" t="str">
        <f>IF(Materias!AH59="FALTA APROB","Falta Aprob","")</f>
        <v/>
      </c>
    </row>
    <row r="41" spans="1:31" ht="15.75" thickBot="1" x14ac:dyDescent="0.3">
      <c r="A41" s="33">
        <v>29</v>
      </c>
      <c r="B41" s="33" t="s">
        <v>106</v>
      </c>
      <c r="C41" s="64"/>
      <c r="D41" s="65"/>
      <c r="E41" s="66"/>
      <c r="F41" s="64"/>
      <c r="G41" s="66"/>
      <c r="H41" s="64"/>
      <c r="I41" s="65"/>
      <c r="J41" s="66"/>
      <c r="K41" s="64"/>
      <c r="L41" s="66"/>
      <c r="M41" s="64"/>
      <c r="N41" s="65"/>
      <c r="O41" s="66"/>
      <c r="P41" s="64"/>
      <c r="Q41" s="66"/>
      <c r="R41" s="64"/>
      <c r="S41" s="65"/>
      <c r="T41" s="66"/>
      <c r="U41" s="64"/>
      <c r="V41" s="66"/>
      <c r="W41" s="64"/>
      <c r="X41" s="65"/>
      <c r="Y41" s="66"/>
      <c r="Z41" s="64"/>
      <c r="AA41" s="66"/>
      <c r="AB41" s="7" t="str">
        <f t="shared" si="0"/>
        <v/>
      </c>
      <c r="AC41">
        <f t="shared" si="1"/>
        <v>0</v>
      </c>
      <c r="AD41" t="str">
        <f>IF(Materias!AE60=1,"Aprobada",IF(Materias!AD60=1,"Regular",IF(Materias!AG60="Cursar","Cursar","Falta Reg")))</f>
        <v>Falta Reg</v>
      </c>
      <c r="AE41" t="str">
        <f>IF(Materias!AH60="FALTA APROB","Falta Aprob","")</f>
        <v/>
      </c>
    </row>
    <row r="42" spans="1:31" ht="15.75" thickBot="1" x14ac:dyDescent="0.3">
      <c r="A42" s="33">
        <v>30</v>
      </c>
      <c r="B42" s="33" t="s">
        <v>76</v>
      </c>
      <c r="C42" s="64"/>
      <c r="D42" s="65"/>
      <c r="E42" s="66"/>
      <c r="F42" s="64"/>
      <c r="G42" s="66"/>
      <c r="H42" s="64"/>
      <c r="I42" s="65"/>
      <c r="J42" s="66"/>
      <c r="K42" s="64"/>
      <c r="L42" s="66"/>
      <c r="M42" s="64"/>
      <c r="N42" s="65"/>
      <c r="O42" s="66"/>
      <c r="P42" s="64"/>
      <c r="Q42" s="66"/>
      <c r="R42" s="64"/>
      <c r="S42" s="65"/>
      <c r="T42" s="66"/>
      <c r="U42" s="64"/>
      <c r="V42" s="66"/>
      <c r="W42" s="64"/>
      <c r="X42" s="65"/>
      <c r="Y42" s="66"/>
      <c r="Z42" s="64"/>
      <c r="AA42" s="66"/>
      <c r="AB42" s="7" t="str">
        <f t="shared" si="0"/>
        <v/>
      </c>
      <c r="AC42">
        <f t="shared" si="1"/>
        <v>0</v>
      </c>
      <c r="AD42" t="str">
        <f>IF(Materias!AE61=1,"Aprobada",IF(Materias!AD61=1,"Regular",IF(Materias!AG61="Cursar","Cursar","Falta Reg")))</f>
        <v>Falta Reg</v>
      </c>
      <c r="AE42" t="str">
        <f>IF(Materias!AH61="FALTA APROB","Falta Aprob","")</f>
        <v/>
      </c>
    </row>
    <row r="43" spans="1:31" ht="15.75" thickBot="1" x14ac:dyDescent="0.3">
      <c r="A43" s="37">
        <v>31</v>
      </c>
      <c r="B43" s="37" t="s">
        <v>107</v>
      </c>
      <c r="C43" s="67"/>
      <c r="D43" s="68"/>
      <c r="E43" s="69"/>
      <c r="F43" s="67"/>
      <c r="G43" s="69"/>
      <c r="H43" s="67"/>
      <c r="I43" s="68"/>
      <c r="J43" s="69"/>
      <c r="K43" s="67"/>
      <c r="L43" s="69"/>
      <c r="M43" s="67"/>
      <c r="N43" s="68"/>
      <c r="O43" s="69"/>
      <c r="P43" s="67"/>
      <c r="Q43" s="69"/>
      <c r="R43" s="67"/>
      <c r="S43" s="68"/>
      <c r="T43" s="69"/>
      <c r="U43" s="67"/>
      <c r="V43" s="69"/>
      <c r="W43" s="67"/>
      <c r="X43" s="68"/>
      <c r="Y43" s="69"/>
      <c r="Z43" s="67"/>
      <c r="AA43" s="69"/>
      <c r="AB43" s="7" t="str">
        <f t="shared" si="0"/>
        <v/>
      </c>
      <c r="AC43">
        <f t="shared" si="1"/>
        <v>0</v>
      </c>
      <c r="AD43" t="str">
        <f>IF(Materias!AE62=1,"Aprobada",IF(Materias!AD62=1,"Regular",IF(Materias!AG62="Cursar","Cursar","Falta Reg")))</f>
        <v>Falta Reg</v>
      </c>
      <c r="AE43" t="str">
        <f>IF(Materias!AH62="FALTA APROB","Falta Aprob","")</f>
        <v/>
      </c>
    </row>
  </sheetData>
  <sheetProtection algorithmName="SHA-512" hashValue="I/tNKIuR+4N3UuDKJmXaqgii8JbuEjZ5UOcsqLpcHrH+YMLj3eI3Y19PZ3Ecgrk76R0axybcVOg1JrpaEqywJg==" saltValue="HqjH9+qFIQozSWEAWzodzA==" spinCount="100000" sheet="1" objects="1" scenarios="1"/>
  <mergeCells count="21">
    <mergeCell ref="H4:AA5"/>
    <mergeCell ref="B8:D9"/>
    <mergeCell ref="A10:B12"/>
    <mergeCell ref="H8:AA9"/>
    <mergeCell ref="R10:V11"/>
    <mergeCell ref="R12:T12"/>
    <mergeCell ref="U12:V12"/>
    <mergeCell ref="W10:AA11"/>
    <mergeCell ref="W12:Y12"/>
    <mergeCell ref="Z12:AA12"/>
    <mergeCell ref="H10:L11"/>
    <mergeCell ref="H12:J12"/>
    <mergeCell ref="K12:L12"/>
    <mergeCell ref="M10:Q11"/>
    <mergeCell ref="M12:O12"/>
    <mergeCell ref="P12:Q12"/>
    <mergeCell ref="AC10:AC12"/>
    <mergeCell ref="C10:G11"/>
    <mergeCell ref="C12:E12"/>
    <mergeCell ref="F12:G12"/>
    <mergeCell ref="AB10:AB12"/>
  </mergeCells>
  <conditionalFormatting sqref="B13:B26">
    <cfRule type="expression" dxfId="21" priority="12" stopIfTrue="1">
      <formula>$AH13="FALTA APROB"</formula>
    </cfRule>
    <cfRule type="expression" dxfId="20" priority="13" stopIfTrue="1">
      <formula>$AG13="FALTA REG."</formula>
    </cfRule>
    <cfRule type="expression" dxfId="19" priority="14" stopIfTrue="1">
      <formula>$AG13="REGULAR"</formula>
    </cfRule>
    <cfRule type="expression" dxfId="18" priority="15" stopIfTrue="1">
      <formula>$AG13="CURSAR"</formula>
    </cfRule>
    <cfRule type="expression" dxfId="17" priority="16" stopIfTrue="1">
      <formula>$AG13="APROBADA"</formula>
    </cfRule>
  </conditionalFormatting>
  <conditionalFormatting sqref="B27:B42">
    <cfRule type="expression" dxfId="16" priority="7">
      <formula>$AH27="FALTA APROB"</formula>
    </cfRule>
    <cfRule type="expression" dxfId="15" priority="8">
      <formula>$AG27="FALTA REG."</formula>
    </cfRule>
    <cfRule type="expression" dxfId="14" priority="9">
      <formula>$AG27="REGULAR"</formula>
    </cfRule>
    <cfRule type="expression" dxfId="13" priority="10">
      <formula>$AG27="CURSAR"</formula>
    </cfRule>
    <cfRule type="expression" dxfId="12" priority="11">
      <formula>$AG27="APROBADA"</formula>
    </cfRule>
  </conditionalFormatting>
  <conditionalFormatting sqref="B43">
    <cfRule type="expression" dxfId="11" priority="6">
      <formula>#REF!="Regimen de Promocion No Aprobado"</formula>
    </cfRule>
  </conditionalFormatting>
  <conditionalFormatting sqref="A13:AA43">
    <cfRule type="expression" dxfId="10" priority="1">
      <formula>$AH13="FALTA APROB"</formula>
    </cfRule>
    <cfRule type="expression" dxfId="9" priority="2">
      <formula>$AG13="FALTA REG."</formula>
    </cfRule>
    <cfRule type="expression" dxfId="8" priority="3">
      <formula>$AG13="REGULAR"</formula>
    </cfRule>
    <cfRule type="expression" dxfId="7" priority="4">
      <formula>$AG13="CURSAR"</formula>
    </cfRule>
    <cfRule type="expression" dxfId="6" priority="5">
      <formula>$AG13="APROBADA"</formula>
    </cfRule>
    <cfRule type="expression" dxfId="5" priority="24">
      <formula>$AE13="Falta Aprob"</formula>
    </cfRule>
    <cfRule type="expression" dxfId="4" priority="25">
      <formula>$AD13="Regular"</formula>
    </cfRule>
    <cfRule type="expression" dxfId="3" priority="26">
      <formula>$AD13="Aprobada"</formula>
    </cfRule>
    <cfRule type="expression" dxfId="2" priority="27">
      <formula>$AD13="Falta Reg"</formula>
    </cfRule>
    <cfRule type="expression" dxfId="1" priority="28" stopIfTrue="1">
      <formula>$AD13="Cursar"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showRowColHeaders="0" topLeftCell="A31" zoomScaleNormal="100" workbookViewId="0">
      <selection activeCell="F11" sqref="F11"/>
    </sheetView>
  </sheetViews>
  <sheetFormatPr baseColWidth="10" defaultRowHeight="15" x14ac:dyDescent="0.25"/>
  <cols>
    <col min="3" max="3" width="15.5703125" bestFit="1" customWidth="1"/>
  </cols>
  <sheetData>
    <row r="1" spans="1:6" x14ac:dyDescent="0.25">
      <c r="A1" s="19"/>
      <c r="B1" s="19"/>
      <c r="C1" s="19"/>
      <c r="D1" s="19"/>
      <c r="E1" s="19"/>
      <c r="F1" s="19"/>
    </row>
    <row r="2" spans="1:6" x14ac:dyDescent="0.25">
      <c r="A2" s="19"/>
      <c r="B2" s="19"/>
      <c r="C2" s="19"/>
      <c r="D2" s="19"/>
      <c r="E2" s="19"/>
      <c r="F2" s="19"/>
    </row>
    <row r="3" spans="1:6" x14ac:dyDescent="0.25">
      <c r="A3" s="19"/>
      <c r="B3" s="19"/>
      <c r="C3" s="19"/>
      <c r="D3" s="19"/>
      <c r="E3" s="19"/>
      <c r="F3" s="19"/>
    </row>
    <row r="4" spans="1:6" x14ac:dyDescent="0.25">
      <c r="A4" s="19"/>
      <c r="B4" s="19"/>
      <c r="C4" s="19"/>
      <c r="D4" s="19"/>
      <c r="E4" s="19"/>
      <c r="F4" s="19"/>
    </row>
    <row r="5" spans="1:6" x14ac:dyDescent="0.25">
      <c r="A5" s="19"/>
      <c r="B5" s="19"/>
      <c r="C5" s="19"/>
      <c r="D5" s="19"/>
      <c r="E5" s="19"/>
      <c r="F5" s="19"/>
    </row>
    <row r="6" spans="1:6" x14ac:dyDescent="0.25">
      <c r="A6" s="19"/>
      <c r="B6" s="19"/>
      <c r="C6" s="19"/>
      <c r="D6" s="19"/>
      <c r="E6" s="19"/>
      <c r="F6" s="19"/>
    </row>
    <row r="7" spans="1:6" x14ac:dyDescent="0.25">
      <c r="A7" s="19"/>
      <c r="B7" s="19"/>
      <c r="C7" s="19"/>
      <c r="D7" s="19"/>
      <c r="E7" s="19"/>
      <c r="F7" s="19"/>
    </row>
    <row r="8" spans="1:6" x14ac:dyDescent="0.25">
      <c r="A8" s="19"/>
      <c r="B8" s="78"/>
      <c r="C8" s="19"/>
      <c r="D8" s="19"/>
      <c r="E8" s="70"/>
      <c r="F8" s="19"/>
    </row>
    <row r="9" spans="1:6" x14ac:dyDescent="0.25">
      <c r="A9" s="19"/>
      <c r="B9" s="78"/>
      <c r="C9" s="19"/>
      <c r="D9" s="19"/>
      <c r="E9" s="70"/>
      <c r="F9" s="19"/>
    </row>
    <row r="10" spans="1:6" ht="15.75" thickBot="1" x14ac:dyDescent="0.3">
      <c r="A10" s="19"/>
      <c r="B10" s="79"/>
      <c r="C10" s="19"/>
      <c r="D10" s="19"/>
      <c r="E10" s="80"/>
      <c r="F10" s="19"/>
    </row>
    <row r="11" spans="1:6" ht="15.75" thickTop="1" x14ac:dyDescent="0.25">
      <c r="A11" s="19"/>
      <c r="B11" s="214" t="s">
        <v>75</v>
      </c>
      <c r="C11" s="215"/>
      <c r="D11" s="215"/>
      <c r="E11" s="216"/>
      <c r="F11" s="19"/>
    </row>
    <row r="12" spans="1:6" ht="15.75" thickBot="1" x14ac:dyDescent="0.3">
      <c r="A12" s="19"/>
      <c r="B12" s="217"/>
      <c r="C12" s="218"/>
      <c r="D12" s="218"/>
      <c r="E12" s="219"/>
      <c r="F12" s="19"/>
    </row>
    <row r="13" spans="1:6" ht="15.75" thickTop="1" x14ac:dyDescent="0.25">
      <c r="A13" s="19"/>
      <c r="B13" s="19"/>
      <c r="C13" s="19"/>
      <c r="D13" s="19"/>
      <c r="E13" s="19"/>
      <c r="F13" s="19"/>
    </row>
    <row r="14" spans="1:6" ht="15.75" thickBot="1" x14ac:dyDescent="0.3">
      <c r="A14" s="19"/>
      <c r="B14" s="19"/>
      <c r="C14" s="19"/>
      <c r="D14" s="19"/>
      <c r="E14" s="19"/>
      <c r="F14" s="19"/>
    </row>
    <row r="15" spans="1:6" ht="15.75" thickBot="1" x14ac:dyDescent="0.3">
      <c r="A15" s="199" t="s">
        <v>67</v>
      </c>
      <c r="B15" s="200"/>
      <c r="C15" s="81" t="s">
        <v>43</v>
      </c>
      <c r="D15" s="82" t="s">
        <v>44</v>
      </c>
      <c r="E15" s="83" t="s">
        <v>45</v>
      </c>
      <c r="F15" s="83" t="s">
        <v>46</v>
      </c>
    </row>
    <row r="16" spans="1:6" x14ac:dyDescent="0.25">
      <c r="A16" s="201"/>
      <c r="B16" s="202"/>
      <c r="C16" s="220" t="s">
        <v>47</v>
      </c>
      <c r="D16" s="8" t="s">
        <v>48</v>
      </c>
      <c r="E16" s="9">
        <v>42464</v>
      </c>
      <c r="F16" s="84" t="str">
        <f t="shared" ref="F16:F50" ca="1" si="0">IF(E16-TODAY()&gt;0,E16-TODAY(),"")</f>
        <v/>
      </c>
    </row>
    <row r="17" spans="1:6" x14ac:dyDescent="0.25">
      <c r="A17" s="201"/>
      <c r="B17" s="202"/>
      <c r="C17" s="221"/>
      <c r="D17" s="8" t="s">
        <v>49</v>
      </c>
      <c r="E17" s="9">
        <v>42465</v>
      </c>
      <c r="F17" s="84" t="str">
        <f t="shared" ca="1" si="0"/>
        <v/>
      </c>
    </row>
    <row r="18" spans="1:6" x14ac:dyDescent="0.25">
      <c r="A18" s="201"/>
      <c r="B18" s="202"/>
      <c r="C18" s="221"/>
      <c r="D18" s="8" t="s">
        <v>50</v>
      </c>
      <c r="E18" s="9">
        <v>42466</v>
      </c>
      <c r="F18" s="84" t="str">
        <f t="shared" ca="1" si="0"/>
        <v/>
      </c>
    </row>
    <row r="19" spans="1:6" x14ac:dyDescent="0.25">
      <c r="A19" s="201"/>
      <c r="B19" s="202"/>
      <c r="C19" s="221"/>
      <c r="D19" s="8" t="s">
        <v>51</v>
      </c>
      <c r="E19" s="9">
        <v>42467</v>
      </c>
      <c r="F19" s="84" t="str">
        <f t="shared" ca="1" si="0"/>
        <v/>
      </c>
    </row>
    <row r="20" spans="1:6" ht="15.75" thickBot="1" x14ac:dyDescent="0.3">
      <c r="A20" s="203"/>
      <c r="B20" s="204"/>
      <c r="C20" s="222"/>
      <c r="D20" s="8" t="s">
        <v>52</v>
      </c>
      <c r="E20" s="9">
        <v>42468</v>
      </c>
      <c r="F20" s="84" t="str">
        <f t="shared" ca="1" si="0"/>
        <v/>
      </c>
    </row>
    <row r="21" spans="1:6" x14ac:dyDescent="0.25">
      <c r="A21" s="52"/>
      <c r="B21" s="52"/>
      <c r="C21" s="220" t="s">
        <v>53</v>
      </c>
      <c r="D21" s="10" t="s">
        <v>51</v>
      </c>
      <c r="E21" s="11">
        <v>42516</v>
      </c>
      <c r="F21" s="84" t="str">
        <f t="shared" ca="1" si="0"/>
        <v/>
      </c>
    </row>
    <row r="22" spans="1:6" x14ac:dyDescent="0.25">
      <c r="A22" s="52"/>
      <c r="B22" s="52"/>
      <c r="C22" s="221"/>
      <c r="D22" s="10" t="s">
        <v>52</v>
      </c>
      <c r="E22" s="11">
        <v>42517</v>
      </c>
      <c r="F22" s="84" t="str">
        <f t="shared" ca="1" si="0"/>
        <v/>
      </c>
    </row>
    <row r="23" spans="1:6" x14ac:dyDescent="0.25">
      <c r="A23" s="52"/>
      <c r="B23" s="52"/>
      <c r="C23" s="221"/>
      <c r="D23" s="10" t="s">
        <v>48</v>
      </c>
      <c r="E23" s="11">
        <v>42520</v>
      </c>
      <c r="F23" s="84" t="str">
        <f t="shared" ca="1" si="0"/>
        <v/>
      </c>
    </row>
    <row r="24" spans="1:6" x14ac:dyDescent="0.25">
      <c r="A24" s="52"/>
      <c r="B24" s="52"/>
      <c r="C24" s="221"/>
      <c r="D24" s="10" t="s">
        <v>49</v>
      </c>
      <c r="E24" s="11">
        <v>42521</v>
      </c>
      <c r="F24" s="84" t="str">
        <f t="shared" ca="1" si="0"/>
        <v/>
      </c>
    </row>
    <row r="25" spans="1:6" ht="15.75" thickBot="1" x14ac:dyDescent="0.3">
      <c r="A25" s="52"/>
      <c r="B25" s="52"/>
      <c r="C25" s="222"/>
      <c r="D25" s="10" t="s">
        <v>50</v>
      </c>
      <c r="E25" s="11">
        <v>42522</v>
      </c>
      <c r="F25" s="84" t="str">
        <f t="shared" ca="1" si="0"/>
        <v/>
      </c>
    </row>
    <row r="26" spans="1:6" x14ac:dyDescent="0.25">
      <c r="A26" s="52"/>
      <c r="B26" s="52"/>
      <c r="C26" s="208" t="s">
        <v>62</v>
      </c>
      <c r="D26" s="8" t="s">
        <v>48</v>
      </c>
      <c r="E26" s="12">
        <v>42548</v>
      </c>
      <c r="F26" s="84" t="str">
        <f t="shared" ca="1" si="0"/>
        <v/>
      </c>
    </row>
    <row r="27" spans="1:6" x14ac:dyDescent="0.25">
      <c r="A27" s="52"/>
      <c r="B27" s="52"/>
      <c r="C27" s="209"/>
      <c r="D27" s="8" t="s">
        <v>49</v>
      </c>
      <c r="E27" s="12">
        <v>42549</v>
      </c>
      <c r="F27" s="84" t="str">
        <f t="shared" ca="1" si="0"/>
        <v/>
      </c>
    </row>
    <row r="28" spans="1:6" x14ac:dyDescent="0.25">
      <c r="A28" s="52"/>
      <c r="B28" s="52"/>
      <c r="C28" s="209"/>
      <c r="D28" s="8" t="s">
        <v>50</v>
      </c>
      <c r="E28" s="12">
        <v>42550</v>
      </c>
      <c r="F28" s="84" t="str">
        <f t="shared" ca="1" si="0"/>
        <v/>
      </c>
    </row>
    <row r="29" spans="1:6" x14ac:dyDescent="0.25">
      <c r="A29" s="52"/>
      <c r="B29" s="52"/>
      <c r="C29" s="209"/>
      <c r="D29" s="8" t="s">
        <v>51</v>
      </c>
      <c r="E29" s="12">
        <v>42551</v>
      </c>
      <c r="F29" s="84" t="str">
        <f t="shared" ca="1" si="0"/>
        <v/>
      </c>
    </row>
    <row r="30" spans="1:6" ht="15.75" thickBot="1" x14ac:dyDescent="0.3">
      <c r="A30" s="52"/>
      <c r="B30" s="52"/>
      <c r="C30" s="210"/>
      <c r="D30" s="8" t="s">
        <v>52</v>
      </c>
      <c r="E30" s="12">
        <v>42552</v>
      </c>
      <c r="F30" s="84" t="str">
        <f t="shared" ca="1" si="0"/>
        <v/>
      </c>
    </row>
    <row r="31" spans="1:6" x14ac:dyDescent="0.25">
      <c r="A31" s="52"/>
      <c r="B31" s="52"/>
      <c r="C31" s="208" t="s">
        <v>63</v>
      </c>
      <c r="D31" s="10" t="s">
        <v>48</v>
      </c>
      <c r="E31" s="13">
        <v>42583</v>
      </c>
      <c r="F31" s="84" t="str">
        <f t="shared" ca="1" si="0"/>
        <v/>
      </c>
    </row>
    <row r="32" spans="1:6" x14ac:dyDescent="0.25">
      <c r="A32" s="52"/>
      <c r="B32" s="52"/>
      <c r="C32" s="209"/>
      <c r="D32" s="10" t="s">
        <v>49</v>
      </c>
      <c r="E32" s="13">
        <v>42584</v>
      </c>
      <c r="F32" s="84" t="str">
        <f t="shared" ca="1" si="0"/>
        <v/>
      </c>
    </row>
    <row r="33" spans="1:6" x14ac:dyDescent="0.25">
      <c r="A33" s="52"/>
      <c r="B33" s="52"/>
      <c r="C33" s="209"/>
      <c r="D33" s="10" t="s">
        <v>50</v>
      </c>
      <c r="E33" s="13">
        <v>42585</v>
      </c>
      <c r="F33" s="84" t="str">
        <f t="shared" ca="1" si="0"/>
        <v/>
      </c>
    </row>
    <row r="34" spans="1:6" x14ac:dyDescent="0.25">
      <c r="A34" s="52"/>
      <c r="B34" s="52"/>
      <c r="C34" s="209"/>
      <c r="D34" s="10" t="s">
        <v>51</v>
      </c>
      <c r="E34" s="13">
        <v>42586</v>
      </c>
      <c r="F34" s="84" t="str">
        <f t="shared" ca="1" si="0"/>
        <v/>
      </c>
    </row>
    <row r="35" spans="1:6" ht="15.75" thickBot="1" x14ac:dyDescent="0.3">
      <c r="A35" s="52"/>
      <c r="B35" s="52"/>
      <c r="C35" s="210"/>
      <c r="D35" s="10" t="s">
        <v>52</v>
      </c>
      <c r="E35" s="13">
        <v>42587</v>
      </c>
      <c r="F35" s="84" t="str">
        <f t="shared" ca="1" si="0"/>
        <v/>
      </c>
    </row>
    <row r="36" spans="1:6" x14ac:dyDescent="0.25">
      <c r="A36" s="52"/>
      <c r="B36" s="52"/>
      <c r="C36" s="208" t="s">
        <v>54</v>
      </c>
      <c r="D36" s="8" t="s">
        <v>51</v>
      </c>
      <c r="E36" s="12">
        <v>42635</v>
      </c>
      <c r="F36" s="84">
        <f t="shared" ca="1" si="0"/>
        <v>30</v>
      </c>
    </row>
    <row r="37" spans="1:6" x14ac:dyDescent="0.25">
      <c r="A37" s="52"/>
      <c r="B37" s="52"/>
      <c r="C37" s="209"/>
      <c r="D37" s="8" t="s">
        <v>52</v>
      </c>
      <c r="E37" s="12">
        <v>42636</v>
      </c>
      <c r="F37" s="84">
        <f t="shared" ca="1" si="0"/>
        <v>31</v>
      </c>
    </row>
    <row r="38" spans="1:6" x14ac:dyDescent="0.25">
      <c r="A38" s="52"/>
      <c r="B38" s="52"/>
      <c r="C38" s="209"/>
      <c r="D38" s="8" t="s">
        <v>48</v>
      </c>
      <c r="E38" s="12">
        <v>42639</v>
      </c>
      <c r="F38" s="84">
        <f t="shared" ca="1" si="0"/>
        <v>34</v>
      </c>
    </row>
    <row r="39" spans="1:6" x14ac:dyDescent="0.25">
      <c r="A39" s="52"/>
      <c r="B39" s="52"/>
      <c r="C39" s="209"/>
      <c r="D39" s="8" t="s">
        <v>49</v>
      </c>
      <c r="E39" s="12">
        <v>42640</v>
      </c>
      <c r="F39" s="84">
        <f t="shared" ca="1" si="0"/>
        <v>35</v>
      </c>
    </row>
    <row r="40" spans="1:6" ht="15.75" thickBot="1" x14ac:dyDescent="0.3">
      <c r="A40" s="52"/>
      <c r="B40" s="52"/>
      <c r="C40" s="210"/>
      <c r="D40" s="8" t="s">
        <v>50</v>
      </c>
      <c r="E40" s="12">
        <v>42641</v>
      </c>
      <c r="F40" s="84">
        <f t="shared" ca="1" si="0"/>
        <v>36</v>
      </c>
    </row>
    <row r="41" spans="1:6" x14ac:dyDescent="0.25">
      <c r="A41" s="52"/>
      <c r="B41" s="52"/>
      <c r="C41" s="211" t="s">
        <v>55</v>
      </c>
      <c r="D41" s="10" t="s">
        <v>48</v>
      </c>
      <c r="E41" s="13">
        <v>42674</v>
      </c>
      <c r="F41" s="84">
        <f t="shared" ca="1" si="0"/>
        <v>69</v>
      </c>
    </row>
    <row r="42" spans="1:6" x14ac:dyDescent="0.25">
      <c r="A42" s="52"/>
      <c r="B42" s="52"/>
      <c r="C42" s="212"/>
      <c r="D42" s="10" t="s">
        <v>49</v>
      </c>
      <c r="E42" s="13">
        <v>42675</v>
      </c>
      <c r="F42" s="84">
        <f t="shared" ca="1" si="0"/>
        <v>70</v>
      </c>
    </row>
    <row r="43" spans="1:6" x14ac:dyDescent="0.25">
      <c r="A43" s="52"/>
      <c r="B43" s="52"/>
      <c r="C43" s="212"/>
      <c r="D43" s="10" t="s">
        <v>50</v>
      </c>
      <c r="E43" s="13">
        <v>42676</v>
      </c>
      <c r="F43" s="84">
        <f t="shared" ca="1" si="0"/>
        <v>71</v>
      </c>
    </row>
    <row r="44" spans="1:6" x14ac:dyDescent="0.25">
      <c r="A44" s="52"/>
      <c r="B44" s="52"/>
      <c r="C44" s="212"/>
      <c r="D44" s="10" t="s">
        <v>51</v>
      </c>
      <c r="E44" s="13">
        <v>42677</v>
      </c>
      <c r="F44" s="84">
        <f t="shared" ca="1" si="0"/>
        <v>72</v>
      </c>
    </row>
    <row r="45" spans="1:6" ht="15.75" thickBot="1" x14ac:dyDescent="0.3">
      <c r="A45" s="52"/>
      <c r="B45" s="52"/>
      <c r="C45" s="213"/>
      <c r="D45" s="10" t="s">
        <v>52</v>
      </c>
      <c r="E45" s="13">
        <v>42678</v>
      </c>
      <c r="F45" s="84">
        <f t="shared" ca="1" si="0"/>
        <v>73</v>
      </c>
    </row>
    <row r="46" spans="1:6" x14ac:dyDescent="0.25">
      <c r="A46" s="52"/>
      <c r="B46" s="52"/>
      <c r="C46" s="208" t="s">
        <v>56</v>
      </c>
      <c r="D46" s="8" t="s">
        <v>48</v>
      </c>
      <c r="E46" s="12">
        <v>42695</v>
      </c>
      <c r="F46" s="84">
        <f t="shared" ca="1" si="0"/>
        <v>90</v>
      </c>
    </row>
    <row r="47" spans="1:6" x14ac:dyDescent="0.25">
      <c r="A47" s="52"/>
      <c r="B47" s="52"/>
      <c r="C47" s="209"/>
      <c r="D47" s="8" t="s">
        <v>49</v>
      </c>
      <c r="E47" s="12">
        <v>42696</v>
      </c>
      <c r="F47" s="84">
        <f t="shared" ca="1" si="0"/>
        <v>91</v>
      </c>
    </row>
    <row r="48" spans="1:6" x14ac:dyDescent="0.25">
      <c r="A48" s="52"/>
      <c r="B48" s="52"/>
      <c r="C48" s="209"/>
      <c r="D48" s="8" t="s">
        <v>50</v>
      </c>
      <c r="E48" s="12">
        <v>42697</v>
      </c>
      <c r="F48" s="84">
        <f t="shared" ca="1" si="0"/>
        <v>92</v>
      </c>
    </row>
    <row r="49" spans="1:6" x14ac:dyDescent="0.25">
      <c r="A49" s="52"/>
      <c r="B49" s="52"/>
      <c r="C49" s="209"/>
      <c r="D49" s="8" t="s">
        <v>51</v>
      </c>
      <c r="E49" s="12">
        <v>42698</v>
      </c>
      <c r="F49" s="84">
        <f t="shared" ca="1" si="0"/>
        <v>93</v>
      </c>
    </row>
    <row r="50" spans="1:6" ht="15.75" thickBot="1" x14ac:dyDescent="0.3">
      <c r="A50" s="52"/>
      <c r="B50" s="52"/>
      <c r="C50" s="210"/>
      <c r="D50" s="8" t="s">
        <v>52</v>
      </c>
      <c r="E50" s="12">
        <v>42699</v>
      </c>
      <c r="F50" s="84">
        <f t="shared" ca="1" si="0"/>
        <v>94</v>
      </c>
    </row>
    <row r="51" spans="1:6" x14ac:dyDescent="0.25">
      <c r="A51" s="52"/>
      <c r="B51" s="52"/>
      <c r="C51" s="208" t="s">
        <v>57</v>
      </c>
      <c r="D51" s="10" t="s">
        <v>48</v>
      </c>
      <c r="E51" s="13">
        <v>42716</v>
      </c>
      <c r="F51" s="84">
        <f ca="1">IF(E51-TODAY()&gt;0,E51-TODAY(),"")</f>
        <v>111</v>
      </c>
    </row>
    <row r="52" spans="1:6" x14ac:dyDescent="0.25">
      <c r="A52" s="52"/>
      <c r="B52" s="52"/>
      <c r="C52" s="209"/>
      <c r="D52" s="10" t="s">
        <v>49</v>
      </c>
      <c r="E52" s="13">
        <v>42717</v>
      </c>
      <c r="F52" s="84">
        <f t="shared" ref="F52:F75" ca="1" si="1">IF(E52-TODAY()&gt;0,E52-TODAY(),"")</f>
        <v>112</v>
      </c>
    </row>
    <row r="53" spans="1:6" x14ac:dyDescent="0.25">
      <c r="A53" s="52"/>
      <c r="B53" s="52"/>
      <c r="C53" s="209"/>
      <c r="D53" s="10" t="s">
        <v>50</v>
      </c>
      <c r="E53" s="13">
        <v>42718</v>
      </c>
      <c r="F53" s="84">
        <f t="shared" ca="1" si="1"/>
        <v>113</v>
      </c>
    </row>
    <row r="54" spans="1:6" x14ac:dyDescent="0.25">
      <c r="A54" s="52"/>
      <c r="B54" s="52"/>
      <c r="C54" s="209"/>
      <c r="D54" s="10" t="s">
        <v>51</v>
      </c>
      <c r="E54" s="13">
        <v>42719</v>
      </c>
      <c r="F54" s="84">
        <f t="shared" ca="1" si="1"/>
        <v>114</v>
      </c>
    </row>
    <row r="55" spans="1:6" ht="15.75" thickBot="1" x14ac:dyDescent="0.3">
      <c r="A55" s="52"/>
      <c r="B55" s="52"/>
      <c r="C55" s="210"/>
      <c r="D55" s="10" t="s">
        <v>52</v>
      </c>
      <c r="E55" s="13">
        <v>42720</v>
      </c>
      <c r="F55" s="84">
        <f t="shared" ca="1" si="1"/>
        <v>115</v>
      </c>
    </row>
    <row r="56" spans="1:6" x14ac:dyDescent="0.25">
      <c r="A56" s="52"/>
      <c r="B56" s="52"/>
      <c r="C56" s="208" t="s">
        <v>58</v>
      </c>
      <c r="D56" s="8" t="s">
        <v>48</v>
      </c>
      <c r="E56" s="12">
        <v>42779</v>
      </c>
      <c r="F56" s="84">
        <f t="shared" ca="1" si="1"/>
        <v>174</v>
      </c>
    </row>
    <row r="57" spans="1:6" x14ac:dyDescent="0.25">
      <c r="A57" s="52"/>
      <c r="B57" s="52"/>
      <c r="C57" s="209"/>
      <c r="D57" s="8" t="s">
        <v>49</v>
      </c>
      <c r="E57" s="12">
        <v>42780</v>
      </c>
      <c r="F57" s="84">
        <f t="shared" ca="1" si="1"/>
        <v>175</v>
      </c>
    </row>
    <row r="58" spans="1:6" x14ac:dyDescent="0.25">
      <c r="A58" s="52"/>
      <c r="B58" s="52"/>
      <c r="C58" s="209"/>
      <c r="D58" s="8" t="s">
        <v>50</v>
      </c>
      <c r="E58" s="12">
        <v>42781</v>
      </c>
      <c r="F58" s="84">
        <f t="shared" ca="1" si="1"/>
        <v>176</v>
      </c>
    </row>
    <row r="59" spans="1:6" x14ac:dyDescent="0.25">
      <c r="A59" s="52"/>
      <c r="B59" s="52"/>
      <c r="C59" s="209"/>
      <c r="D59" s="8" t="s">
        <v>51</v>
      </c>
      <c r="E59" s="12">
        <v>42782</v>
      </c>
      <c r="F59" s="84">
        <f t="shared" ca="1" si="1"/>
        <v>177</v>
      </c>
    </row>
    <row r="60" spans="1:6" ht="15.75" thickBot="1" x14ac:dyDescent="0.3">
      <c r="A60" s="52"/>
      <c r="B60" s="52"/>
      <c r="C60" s="210"/>
      <c r="D60" s="8" t="s">
        <v>52</v>
      </c>
      <c r="E60" s="12">
        <v>42783</v>
      </c>
      <c r="F60" s="84">
        <f t="shared" ca="1" si="1"/>
        <v>178</v>
      </c>
    </row>
    <row r="61" spans="1:6" x14ac:dyDescent="0.25">
      <c r="A61" s="52"/>
      <c r="B61" s="52"/>
      <c r="C61" s="208" t="s">
        <v>59</v>
      </c>
      <c r="D61" s="10" t="s">
        <v>48</v>
      </c>
      <c r="E61" s="13">
        <v>42786</v>
      </c>
      <c r="F61" s="84">
        <f t="shared" ca="1" si="1"/>
        <v>181</v>
      </c>
    </row>
    <row r="62" spans="1:6" x14ac:dyDescent="0.25">
      <c r="A62" s="52"/>
      <c r="B62" s="52"/>
      <c r="C62" s="209"/>
      <c r="D62" s="10" t="s">
        <v>49</v>
      </c>
      <c r="E62" s="13">
        <v>42787</v>
      </c>
      <c r="F62" s="84">
        <f t="shared" ca="1" si="1"/>
        <v>182</v>
      </c>
    </row>
    <row r="63" spans="1:6" x14ac:dyDescent="0.25">
      <c r="A63" s="52"/>
      <c r="B63" s="52"/>
      <c r="C63" s="209"/>
      <c r="D63" s="10" t="s">
        <v>50</v>
      </c>
      <c r="E63" s="13">
        <v>42788</v>
      </c>
      <c r="F63" s="84">
        <f t="shared" ca="1" si="1"/>
        <v>183</v>
      </c>
    </row>
    <row r="64" spans="1:6" x14ac:dyDescent="0.25">
      <c r="A64" s="52"/>
      <c r="B64" s="52"/>
      <c r="C64" s="209"/>
      <c r="D64" s="10" t="s">
        <v>51</v>
      </c>
      <c r="E64" s="13">
        <v>42789</v>
      </c>
      <c r="F64" s="84">
        <f t="shared" ca="1" si="1"/>
        <v>184</v>
      </c>
    </row>
    <row r="65" spans="1:6" ht="15.75" thickBot="1" x14ac:dyDescent="0.3">
      <c r="A65" s="52"/>
      <c r="B65" s="52"/>
      <c r="C65" s="210"/>
      <c r="D65" s="10" t="s">
        <v>52</v>
      </c>
      <c r="E65" s="13">
        <v>42790</v>
      </c>
      <c r="F65" s="84">
        <f t="shared" ca="1" si="1"/>
        <v>185</v>
      </c>
    </row>
    <row r="66" spans="1:6" x14ac:dyDescent="0.25">
      <c r="A66" s="52"/>
      <c r="B66" s="52"/>
      <c r="C66" s="208" t="s">
        <v>60</v>
      </c>
      <c r="D66" s="8" t="s">
        <v>48</v>
      </c>
      <c r="E66" s="12">
        <v>42800</v>
      </c>
      <c r="F66" s="84">
        <f t="shared" ca="1" si="1"/>
        <v>195</v>
      </c>
    </row>
    <row r="67" spans="1:6" x14ac:dyDescent="0.25">
      <c r="A67" s="52"/>
      <c r="B67" s="52"/>
      <c r="C67" s="209"/>
      <c r="D67" s="8" t="s">
        <v>49</v>
      </c>
      <c r="E67" s="12">
        <v>42801</v>
      </c>
      <c r="F67" s="84">
        <f t="shared" ca="1" si="1"/>
        <v>196</v>
      </c>
    </row>
    <row r="68" spans="1:6" x14ac:dyDescent="0.25">
      <c r="A68" s="52"/>
      <c r="B68" s="52"/>
      <c r="C68" s="209"/>
      <c r="D68" s="8" t="s">
        <v>50</v>
      </c>
      <c r="E68" s="12">
        <v>42802</v>
      </c>
      <c r="F68" s="84">
        <f t="shared" ca="1" si="1"/>
        <v>197</v>
      </c>
    </row>
    <row r="69" spans="1:6" x14ac:dyDescent="0.25">
      <c r="A69" s="52"/>
      <c r="B69" s="52"/>
      <c r="C69" s="209"/>
      <c r="D69" s="8" t="s">
        <v>51</v>
      </c>
      <c r="E69" s="12">
        <v>42803</v>
      </c>
      <c r="F69" s="84">
        <f t="shared" ca="1" si="1"/>
        <v>198</v>
      </c>
    </row>
    <row r="70" spans="1:6" ht="15.75" thickBot="1" x14ac:dyDescent="0.3">
      <c r="A70" s="52"/>
      <c r="B70" s="52"/>
      <c r="C70" s="210"/>
      <c r="D70" s="8" t="s">
        <v>52</v>
      </c>
      <c r="E70" s="12">
        <v>42804</v>
      </c>
      <c r="F70" s="84">
        <f t="shared" ca="1" si="1"/>
        <v>199</v>
      </c>
    </row>
    <row r="71" spans="1:6" x14ac:dyDescent="0.25">
      <c r="A71" s="52"/>
      <c r="B71" s="52"/>
      <c r="C71" s="208" t="s">
        <v>61</v>
      </c>
      <c r="D71" s="10" t="s">
        <v>48</v>
      </c>
      <c r="E71" s="13">
        <v>42807</v>
      </c>
      <c r="F71" s="84">
        <f t="shared" ca="1" si="1"/>
        <v>202</v>
      </c>
    </row>
    <row r="72" spans="1:6" x14ac:dyDescent="0.25">
      <c r="A72" s="52"/>
      <c r="B72" s="52"/>
      <c r="C72" s="209"/>
      <c r="D72" s="10" t="s">
        <v>49</v>
      </c>
      <c r="E72" s="13">
        <v>42808</v>
      </c>
      <c r="F72" s="84">
        <f t="shared" ca="1" si="1"/>
        <v>203</v>
      </c>
    </row>
    <row r="73" spans="1:6" x14ac:dyDescent="0.25">
      <c r="A73" s="52"/>
      <c r="B73" s="52"/>
      <c r="C73" s="209"/>
      <c r="D73" s="10" t="s">
        <v>50</v>
      </c>
      <c r="E73" s="13">
        <v>42809</v>
      </c>
      <c r="F73" s="84">
        <f t="shared" ca="1" si="1"/>
        <v>204</v>
      </c>
    </row>
    <row r="74" spans="1:6" x14ac:dyDescent="0.25">
      <c r="A74" s="52"/>
      <c r="B74" s="52"/>
      <c r="C74" s="209"/>
      <c r="D74" s="10" t="s">
        <v>51</v>
      </c>
      <c r="E74" s="13">
        <v>42810</v>
      </c>
      <c r="F74" s="84">
        <f t="shared" ca="1" si="1"/>
        <v>205</v>
      </c>
    </row>
    <row r="75" spans="1:6" ht="15.75" thickBot="1" x14ac:dyDescent="0.3">
      <c r="A75" s="52"/>
      <c r="B75" s="52"/>
      <c r="C75" s="210"/>
      <c r="D75" s="10" t="s">
        <v>52</v>
      </c>
      <c r="E75" s="13">
        <v>42811</v>
      </c>
      <c r="F75" s="84">
        <f t="shared" ca="1" si="1"/>
        <v>206</v>
      </c>
    </row>
  </sheetData>
  <sheetProtection algorithmName="SHA-512" hashValue="mAtXfEPCcFuvH0ZGFJNsQ0FmvtIKDgd8yc54t6h25R9Yz1Af726DGM2rg9B6LRvSN9DNcEx43TVqN1d5c+6DwA==" saltValue="K/7GFrgITdEz4gDz27G65w==" spinCount="100000" sheet="1" objects="1" scenarios="1"/>
  <mergeCells count="14">
    <mergeCell ref="C31:C35"/>
    <mergeCell ref="C36:C40"/>
    <mergeCell ref="C41:C45"/>
    <mergeCell ref="C51:C55"/>
    <mergeCell ref="B11:E12"/>
    <mergeCell ref="A15:B20"/>
    <mergeCell ref="C16:C20"/>
    <mergeCell ref="C21:C25"/>
    <mergeCell ref="C26:C30"/>
    <mergeCell ref="C56:C60"/>
    <mergeCell ref="C61:C65"/>
    <mergeCell ref="C66:C70"/>
    <mergeCell ref="C71:C75"/>
    <mergeCell ref="C46:C50"/>
  </mergeCells>
  <conditionalFormatting sqref="F16:F75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0" priority="90" operator="lessThan">
      <formula>25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Materias</vt:lpstr>
      <vt:lpstr>Notas</vt:lpstr>
      <vt:lpstr>Turnos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oro</dc:creator>
  <cp:lastModifiedBy>guillermodlr</cp:lastModifiedBy>
  <dcterms:created xsi:type="dcterms:W3CDTF">2016-06-12T18:27:38Z</dcterms:created>
  <dcterms:modified xsi:type="dcterms:W3CDTF">2016-08-23T18:33:04Z</dcterms:modified>
</cp:coreProperties>
</file>